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13050" activeTab="3"/>
  </bookViews>
  <sheets>
    <sheet name="10進数版ステータス" sheetId="1" r:id="rId1"/>
    <sheet name="16進数版ステータス" sheetId="2" r:id="rId2"/>
    <sheet name="ランク表1" sheetId="3" r:id="rId3"/>
    <sheet name="ランク表2" sheetId="4" r:id="rId4"/>
  </sheets>
  <definedNames/>
  <calcPr fullCalcOnLoad="1"/>
</workbook>
</file>

<file path=xl/sharedStrings.xml><?xml version="1.0" encoding="utf-8"?>
<sst xmlns="http://schemas.openxmlformats.org/spreadsheetml/2006/main" count="570" uniqueCount="103">
  <si>
    <t xml:space="preserve">  HP</t>
  </si>
  <si>
    <t>くにお</t>
  </si>
  <si>
    <t>0C</t>
  </si>
  <si>
    <t>0E</t>
  </si>
  <si>
    <t>0A</t>
  </si>
  <si>
    <t>すがた</t>
  </si>
  <si>
    <t>ななせ</t>
  </si>
  <si>
    <t>たかみね</t>
  </si>
  <si>
    <t>0B</t>
  </si>
  <si>
    <t>0D</t>
  </si>
  <si>
    <t>もりもと</t>
  </si>
  <si>
    <t>いちじょう</t>
  </si>
  <si>
    <t>りき</t>
  </si>
  <si>
    <t>さおとめ</t>
  </si>
  <si>
    <t>まえだ</t>
  </si>
  <si>
    <t>よしの</t>
  </si>
  <si>
    <t>わしお</t>
  </si>
  <si>
    <t>しみず</t>
  </si>
  <si>
    <t>りゅういち</t>
  </si>
  <si>
    <t>りゅうじ</t>
  </si>
  <si>
    <t>はやさか</t>
  </si>
  <si>
    <t>もちづき</t>
  </si>
  <si>
    <t>こばやし</t>
  </si>
  <si>
    <t>おとなし</t>
  </si>
  <si>
    <t>ごうだ</t>
  </si>
  <si>
    <t>ごだい</t>
  </si>
  <si>
    <t>にしむら</t>
  </si>
  <si>
    <t>さわぐち</t>
  </si>
  <si>
    <t xml:space="preserve">くまだ </t>
  </si>
  <si>
    <t>0F</t>
  </si>
  <si>
    <t>はやみ</t>
  </si>
  <si>
    <t>ひめやま</t>
  </si>
  <si>
    <t>すが</t>
  </si>
  <si>
    <t>ましば</t>
  </si>
  <si>
    <t>えびはら</t>
  </si>
  <si>
    <t>ねだち</t>
  </si>
  <si>
    <t>とらいち</t>
  </si>
  <si>
    <t>とらじ</t>
  </si>
  <si>
    <t>げんえい</t>
  </si>
  <si>
    <t>よういち</t>
  </si>
  <si>
    <t>かみじょう</t>
  </si>
  <si>
    <t>やまもと</t>
  </si>
  <si>
    <t>みどう</t>
  </si>
  <si>
    <t>あおい</t>
  </si>
  <si>
    <t>あんざわ</t>
  </si>
  <si>
    <t>しんいち</t>
  </si>
  <si>
    <t>こうじ</t>
  </si>
  <si>
    <t>よりつね</t>
  </si>
  <si>
    <t>とうどう</t>
  </si>
  <si>
    <t>FF</t>
  </si>
  <si>
    <t>やまだ</t>
  </si>
  <si>
    <t>おにづか</t>
  </si>
  <si>
    <t>きのした</t>
  </si>
  <si>
    <t>たいら</t>
  </si>
  <si>
    <t>まつど</t>
  </si>
  <si>
    <t>ジョニー</t>
  </si>
  <si>
    <t>ラファエル</t>
  </si>
  <si>
    <t>ジミー</t>
  </si>
  <si>
    <t>アレックス</t>
  </si>
  <si>
    <t>へいるまん</t>
  </si>
  <si>
    <t>そのかわ</t>
  </si>
  <si>
    <t>F0</t>
  </si>
  <si>
    <t>C8</t>
  </si>
  <si>
    <t>B4</t>
  </si>
  <si>
    <t>8C</t>
  </si>
  <si>
    <t>A0</t>
  </si>
  <si>
    <t>FA</t>
  </si>
  <si>
    <t>D2</t>
  </si>
  <si>
    <t>B4</t>
  </si>
  <si>
    <t>DC</t>
  </si>
  <si>
    <t>F0</t>
  </si>
  <si>
    <t>E6</t>
  </si>
  <si>
    <t>C8</t>
  </si>
  <si>
    <t>FF</t>
  </si>
  <si>
    <t>A0</t>
  </si>
  <si>
    <t>8C</t>
  </si>
  <si>
    <t>FE</t>
  </si>
  <si>
    <t>DD</t>
  </si>
  <si>
    <t>F3</t>
  </si>
  <si>
    <t>CE</t>
  </si>
  <si>
    <t>ぱんち</t>
  </si>
  <si>
    <t>きっく</t>
  </si>
  <si>
    <t>ぶき</t>
  </si>
  <si>
    <t>ぶきなげ</t>
  </si>
  <si>
    <t>すばやさ</t>
  </si>
  <si>
    <t>ぼうぎょ</t>
  </si>
  <si>
    <t>りばーす</t>
  </si>
  <si>
    <t>加速？</t>
  </si>
  <si>
    <t>減速？</t>
  </si>
  <si>
    <t>ブレーキ？</t>
  </si>
  <si>
    <t>立ち泳ぎ</t>
  </si>
  <si>
    <t>肺活量</t>
  </si>
  <si>
    <t>必殺技</t>
  </si>
  <si>
    <t>ばね</t>
  </si>
  <si>
    <t>能力値</t>
  </si>
  <si>
    <t>攻撃</t>
  </si>
  <si>
    <t>防御</t>
  </si>
  <si>
    <t>使用合計</t>
  </si>
  <si>
    <t>総合計</t>
  </si>
  <si>
    <t>総合計値</t>
  </si>
  <si>
    <t>攻撃値</t>
  </si>
  <si>
    <t>防御値</t>
  </si>
  <si>
    <t>基本合計値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</si>
</sst>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8" borderId="8" xfId="0" applyFont="1" applyFill="1" applyBorder="1" applyAlignment="1">
      <alignment vertical="center"/>
    </xf>
    <xf numFmtId="0" fontId="2" fillId="8" borderId="9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" fillId="9" borderId="8" xfId="0" applyFont="1" applyFill="1" applyBorder="1" applyAlignment="1">
      <alignment vertical="center"/>
    </xf>
    <xf numFmtId="0" fontId="2" fillId="9" borderId="9" xfId="0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2" fillId="10" borderId="8" xfId="0" applyFont="1" applyFill="1" applyBorder="1" applyAlignment="1">
      <alignment vertical="center"/>
    </xf>
    <xf numFmtId="0" fontId="2" fillId="10" borderId="9" xfId="0" applyFont="1" applyFill="1" applyBorder="1" applyAlignment="1">
      <alignment vertical="center"/>
    </xf>
    <xf numFmtId="0" fontId="2" fillId="10" borderId="10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9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6" borderId="16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0" fontId="2" fillId="8" borderId="16" xfId="0" applyFont="1" applyFill="1" applyBorder="1" applyAlignment="1">
      <alignment vertical="center"/>
    </xf>
    <xf numFmtId="0" fontId="2" fillId="9" borderId="16" xfId="0" applyFont="1" applyFill="1" applyBorder="1" applyAlignment="1">
      <alignment vertical="center"/>
    </xf>
    <xf numFmtId="0" fontId="2" fillId="10" borderId="16" xfId="0" applyFont="1" applyFill="1" applyBorder="1" applyAlignment="1">
      <alignment vertical="center"/>
    </xf>
    <xf numFmtId="0" fontId="2" fillId="11" borderId="16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0" fontId="2" fillId="11" borderId="22" xfId="0" applyFont="1" applyFill="1" applyBorder="1" applyAlignment="1">
      <alignment vertical="center"/>
    </xf>
    <xf numFmtId="0" fontId="2" fillId="12" borderId="0" xfId="0" applyFont="1" applyFill="1" applyBorder="1" applyAlignment="1">
      <alignment vertical="center"/>
    </xf>
    <xf numFmtId="0" fontId="0" fillId="13" borderId="0" xfId="0" applyFont="1" applyFill="1" applyBorder="1" applyAlignment="1">
      <alignment vertical="center"/>
    </xf>
    <xf numFmtId="0" fontId="2" fillId="13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14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15" borderId="0" xfId="0" applyFont="1" applyFill="1" applyBorder="1" applyAlignment="1">
      <alignment vertical="center"/>
    </xf>
    <xf numFmtId="0" fontId="2" fillId="16" borderId="0" xfId="0" applyFont="1" applyFill="1" applyBorder="1" applyAlignment="1">
      <alignment vertical="center"/>
    </xf>
    <xf numFmtId="0" fontId="2" fillId="17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0" fillId="18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>
          <bgColor rgb="FFFF00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1">
      <selection activeCell="P4" sqref="P4"/>
    </sheetView>
  </sheetViews>
  <sheetFormatPr defaultColWidth="9.00390625" defaultRowHeight="13.5"/>
  <cols>
    <col min="1" max="1" width="10.00390625" style="0" customWidth="1"/>
  </cols>
  <sheetData>
    <row r="1" ht="14.25" thickBot="1">
      <c r="A1" s="3"/>
    </row>
    <row r="2" spans="1:17" ht="14.25" thickBot="1">
      <c r="A2" s="2"/>
      <c r="B2" s="6" t="s">
        <v>0</v>
      </c>
      <c r="C2" s="7" t="s">
        <v>80</v>
      </c>
      <c r="D2" s="7" t="s">
        <v>81</v>
      </c>
      <c r="E2" s="7" t="s">
        <v>82</v>
      </c>
      <c r="F2" s="7" t="s">
        <v>83</v>
      </c>
      <c r="G2" s="7" t="s">
        <v>84</v>
      </c>
      <c r="H2" s="7" t="s">
        <v>85</v>
      </c>
      <c r="I2" s="7" t="s">
        <v>93</v>
      </c>
      <c r="J2" s="7" t="s">
        <v>86</v>
      </c>
      <c r="K2" s="7" t="s">
        <v>87</v>
      </c>
      <c r="L2" s="7" t="s">
        <v>88</v>
      </c>
      <c r="M2" s="7" t="s">
        <v>89</v>
      </c>
      <c r="N2" s="7" t="s">
        <v>90</v>
      </c>
      <c r="O2" s="7" t="s">
        <v>91</v>
      </c>
      <c r="P2" s="8" t="s">
        <v>92</v>
      </c>
      <c r="Q2" s="52" t="s">
        <v>94</v>
      </c>
    </row>
    <row r="3" spans="1:17" ht="13.5">
      <c r="A3" s="9" t="s">
        <v>1</v>
      </c>
      <c r="B3" s="37">
        <f>HEX2DEC('16進数版ステータス'!B3)</f>
        <v>240</v>
      </c>
      <c r="C3" s="38">
        <f>HEX2DEC('16進数版ステータス'!C3)</f>
        <v>12</v>
      </c>
      <c r="D3" s="38">
        <f>HEX2DEC('16進数版ステータス'!D3)</f>
        <v>14</v>
      </c>
      <c r="E3" s="38">
        <f>HEX2DEC('16進数版ステータス'!E3)</f>
        <v>12</v>
      </c>
      <c r="F3" s="38">
        <f>HEX2DEC('16進数版ステータス'!F3)</f>
        <v>12</v>
      </c>
      <c r="G3" s="38">
        <f>HEX2DEC('16進数版ステータス'!G3)</f>
        <v>12</v>
      </c>
      <c r="H3" s="38">
        <f>HEX2DEC('16進数版ステータス'!H3)</f>
        <v>12</v>
      </c>
      <c r="I3" s="38">
        <f>HEX2DEC('16進数版ステータス'!I3)</f>
        <v>10</v>
      </c>
      <c r="J3" s="38">
        <f>HEX2DEC('16進数版ステータス'!J3)</f>
        <v>10</v>
      </c>
      <c r="K3" s="38">
        <f>HEX2DEC('16進数版ステータス'!K3)</f>
        <v>6</v>
      </c>
      <c r="L3" s="38">
        <f>HEX2DEC('16進数版ステータス'!L3)</f>
        <v>8</v>
      </c>
      <c r="M3" s="38">
        <f>HEX2DEC('16進数版ステータス'!M3)</f>
        <v>8</v>
      </c>
      <c r="N3" s="38">
        <f>HEX2DEC('16進数版ステータス'!N3)</f>
        <v>10</v>
      </c>
      <c r="O3" s="38">
        <f>HEX2DEC('16進数版ステータス'!O3)</f>
        <v>12</v>
      </c>
      <c r="P3" s="39">
        <f>HEX2DEC('16進数版ステータス'!P3)</f>
        <v>1</v>
      </c>
      <c r="Q3" s="55">
        <f>SUM(C3:O3)</f>
        <v>138</v>
      </c>
    </row>
    <row r="4" spans="1:17" ht="13.5">
      <c r="A4" s="10" t="s">
        <v>5</v>
      </c>
      <c r="B4" s="40">
        <f>HEX2DEC('16進数版ステータス'!B4)</f>
        <v>200</v>
      </c>
      <c r="C4" s="41">
        <f>HEX2DEC('16進数版ステータス'!C4)</f>
        <v>10</v>
      </c>
      <c r="D4" s="41">
        <f>HEX2DEC('16進数版ステータス'!D4)</f>
        <v>9</v>
      </c>
      <c r="E4" s="41">
        <f>HEX2DEC('16進数版ステータス'!E4)</f>
        <v>4</v>
      </c>
      <c r="F4" s="41">
        <f>HEX2DEC('16進数版ステータス'!F4)</f>
        <v>6</v>
      </c>
      <c r="G4" s="41">
        <f>HEX2DEC('16進数版ステータス'!G4)</f>
        <v>10</v>
      </c>
      <c r="H4" s="41">
        <f>HEX2DEC('16進数版ステータス'!H4)</f>
        <v>8</v>
      </c>
      <c r="I4" s="41">
        <f>HEX2DEC('16進数版ステータス'!I4)</f>
        <v>8</v>
      </c>
      <c r="J4" s="41">
        <f>HEX2DEC('16進数版ステータス'!J4)</f>
        <v>8</v>
      </c>
      <c r="K4" s="41">
        <f>HEX2DEC('16進数版ステータス'!K4)</f>
        <v>6</v>
      </c>
      <c r="L4" s="41">
        <f>HEX2DEC('16進数版ステータス'!L4)</f>
        <v>8</v>
      </c>
      <c r="M4" s="41">
        <f>HEX2DEC('16進数版ステータス'!M4)</f>
        <v>8</v>
      </c>
      <c r="N4" s="41">
        <f>HEX2DEC('16進数版ステータス'!N4)</f>
        <v>8</v>
      </c>
      <c r="O4" s="41">
        <f>HEX2DEC('16進数版ステータス'!O4)</f>
        <v>6</v>
      </c>
      <c r="P4" s="42">
        <f>HEX2DEC('16進数版ステータス'!P4)</f>
        <v>2</v>
      </c>
      <c r="Q4" s="53">
        <f aca="true" t="shared" si="0" ref="Q4:Q64">SUM(C4:O4)</f>
        <v>99</v>
      </c>
    </row>
    <row r="5" spans="1:17" ht="13.5">
      <c r="A5" s="10" t="s">
        <v>6</v>
      </c>
      <c r="B5" s="40">
        <f>HEX2DEC('16進数版ステータス'!B5)</f>
        <v>200</v>
      </c>
      <c r="C5" s="41">
        <f>HEX2DEC('16進数版ステータス'!C5)</f>
        <v>8</v>
      </c>
      <c r="D5" s="41">
        <f>HEX2DEC('16進数版ステータス'!D5)</f>
        <v>6</v>
      </c>
      <c r="E5" s="41">
        <f>HEX2DEC('16進数版ステータス'!E5)</f>
        <v>8</v>
      </c>
      <c r="F5" s="41">
        <f>HEX2DEC('16進数版ステータス'!F5)</f>
        <v>6</v>
      </c>
      <c r="G5" s="41">
        <f>HEX2DEC('16進数版ステータス'!G5)</f>
        <v>8</v>
      </c>
      <c r="H5" s="41">
        <f>HEX2DEC('16進数版ステータス'!H5)</f>
        <v>8</v>
      </c>
      <c r="I5" s="41">
        <f>HEX2DEC('16進数版ステータス'!I5)</f>
        <v>8</v>
      </c>
      <c r="J5" s="41">
        <f>HEX2DEC('16進数版ステータス'!J5)</f>
        <v>8</v>
      </c>
      <c r="K5" s="41">
        <f>HEX2DEC('16進数版ステータス'!K5)</f>
        <v>6</v>
      </c>
      <c r="L5" s="41">
        <f>HEX2DEC('16進数版ステータス'!L5)</f>
        <v>8</v>
      </c>
      <c r="M5" s="41">
        <f>HEX2DEC('16進数版ステータス'!M5)</f>
        <v>8</v>
      </c>
      <c r="N5" s="41">
        <f>HEX2DEC('16進数版ステータス'!N5)</f>
        <v>4</v>
      </c>
      <c r="O5" s="41">
        <f>HEX2DEC('16進数版ステータス'!O5)</f>
        <v>8</v>
      </c>
      <c r="P5" s="42">
        <f>HEX2DEC('16進数版ステータス'!P5)</f>
        <v>3</v>
      </c>
      <c r="Q5" s="53">
        <f t="shared" si="0"/>
        <v>94</v>
      </c>
    </row>
    <row r="6" spans="1:17" ht="13.5">
      <c r="A6" s="10" t="s">
        <v>7</v>
      </c>
      <c r="B6" s="40">
        <f>HEX2DEC('16進数版ステータス'!B6)</f>
        <v>180</v>
      </c>
      <c r="C6" s="41">
        <f>HEX2DEC('16進数版ステータス'!C6)</f>
        <v>11</v>
      </c>
      <c r="D6" s="41">
        <f>HEX2DEC('16進数版ステータス'!D6)</f>
        <v>13</v>
      </c>
      <c r="E6" s="41">
        <f>HEX2DEC('16進数版ステータス'!E6)</f>
        <v>6</v>
      </c>
      <c r="F6" s="41">
        <f>HEX2DEC('16進数版ステータス'!F6)</f>
        <v>8</v>
      </c>
      <c r="G6" s="41">
        <f>HEX2DEC('16進数版ステータス'!G6)</f>
        <v>8</v>
      </c>
      <c r="H6" s="41">
        <f>HEX2DEC('16進数版ステータス'!H6)</f>
        <v>12</v>
      </c>
      <c r="I6" s="41">
        <f>HEX2DEC('16進数版ステータス'!I6)</f>
        <v>6</v>
      </c>
      <c r="J6" s="41">
        <f>HEX2DEC('16進数版ステータス'!J6)</f>
        <v>8</v>
      </c>
      <c r="K6" s="41">
        <f>HEX2DEC('16進数版ステータス'!K6)</f>
        <v>4</v>
      </c>
      <c r="L6" s="41">
        <f>HEX2DEC('16進数版ステータス'!L6)</f>
        <v>6</v>
      </c>
      <c r="M6" s="41">
        <f>HEX2DEC('16進数版ステータス'!M6)</f>
        <v>4</v>
      </c>
      <c r="N6" s="41">
        <f>HEX2DEC('16進数版ステータス'!N6)</f>
        <v>4</v>
      </c>
      <c r="O6" s="41">
        <f>HEX2DEC('16進数版ステータス'!O6)</f>
        <v>6</v>
      </c>
      <c r="P6" s="42">
        <f>HEX2DEC('16進数版ステータス'!P6)</f>
        <v>0</v>
      </c>
      <c r="Q6" s="53">
        <f t="shared" si="0"/>
        <v>96</v>
      </c>
    </row>
    <row r="7" spans="1:17" ht="13.5">
      <c r="A7" s="10" t="s">
        <v>10</v>
      </c>
      <c r="B7" s="40">
        <f>HEX2DEC('16進数版ステータス'!B7)</f>
        <v>160</v>
      </c>
      <c r="C7" s="41">
        <f>HEX2DEC('16進数版ステータス'!C7)</f>
        <v>4</v>
      </c>
      <c r="D7" s="41">
        <f>HEX2DEC('16進数版ステータス'!D7)</f>
        <v>4</v>
      </c>
      <c r="E7" s="41">
        <f>HEX2DEC('16進数版ステータス'!E7)</f>
        <v>10</v>
      </c>
      <c r="F7" s="41">
        <f>HEX2DEC('16進数版ステータス'!F7)</f>
        <v>14</v>
      </c>
      <c r="G7" s="41">
        <f>HEX2DEC('16進数版ステータス'!G7)</f>
        <v>6</v>
      </c>
      <c r="H7" s="41">
        <f>HEX2DEC('16進数版ステータス'!H7)</f>
        <v>10</v>
      </c>
      <c r="I7" s="41">
        <f>HEX2DEC('16進数版ステータス'!I7)</f>
        <v>4</v>
      </c>
      <c r="J7" s="41">
        <f>HEX2DEC('16進数版ステータス'!J7)</f>
        <v>6</v>
      </c>
      <c r="K7" s="41">
        <f>HEX2DEC('16進数版ステータス'!K7)</f>
        <v>4</v>
      </c>
      <c r="L7" s="41">
        <f>HEX2DEC('16進数版ステータス'!L7)</f>
        <v>8</v>
      </c>
      <c r="M7" s="41">
        <f>HEX2DEC('16進数版ステータス'!M7)</f>
        <v>8</v>
      </c>
      <c r="N7" s="41">
        <f>HEX2DEC('16進数版ステータス'!N7)</f>
        <v>6</v>
      </c>
      <c r="O7" s="41">
        <f>HEX2DEC('16進数版ステータス'!O7)</f>
        <v>6</v>
      </c>
      <c r="P7" s="42">
        <f>HEX2DEC('16進数版ステータス'!P7)</f>
        <v>0</v>
      </c>
      <c r="Q7" s="53">
        <f t="shared" si="0"/>
        <v>90</v>
      </c>
    </row>
    <row r="8" spans="1:17" ht="14.25" thickBot="1">
      <c r="A8" s="11" t="s">
        <v>11</v>
      </c>
      <c r="B8" s="43">
        <f>HEX2DEC('16進数版ステータス'!B8)</f>
        <v>140</v>
      </c>
      <c r="C8" s="44">
        <f>HEX2DEC('16進数版ステータス'!C8)</f>
        <v>1</v>
      </c>
      <c r="D8" s="44">
        <f>HEX2DEC('16進数版ステータス'!D8)</f>
        <v>1</v>
      </c>
      <c r="E8" s="44">
        <f>HEX2DEC('16進数版ステータス'!E8)</f>
        <v>14</v>
      </c>
      <c r="F8" s="44">
        <f>HEX2DEC('16進数版ステータス'!F8)</f>
        <v>4</v>
      </c>
      <c r="G8" s="44">
        <f>HEX2DEC('16進数版ステータス'!G8)</f>
        <v>12</v>
      </c>
      <c r="H8" s="44">
        <f>HEX2DEC('16進数版ステータス'!H8)</f>
        <v>4</v>
      </c>
      <c r="I8" s="44">
        <f>HEX2DEC('16進数版ステータス'!I8)</f>
        <v>8</v>
      </c>
      <c r="J8" s="44">
        <f>HEX2DEC('16進数版ステータス'!J8)</f>
        <v>4</v>
      </c>
      <c r="K8" s="44">
        <f>HEX2DEC('16進数版ステータス'!K8)</f>
        <v>8</v>
      </c>
      <c r="L8" s="44">
        <f>HEX2DEC('16進数版ステータス'!L8)</f>
        <v>8</v>
      </c>
      <c r="M8" s="44">
        <f>HEX2DEC('16進数版ステータス'!M8)</f>
        <v>4</v>
      </c>
      <c r="N8" s="44">
        <f>HEX2DEC('16進数版ステータス'!N8)</f>
        <v>6</v>
      </c>
      <c r="O8" s="44">
        <f>HEX2DEC('16進数版ステータス'!O8)</f>
        <v>4</v>
      </c>
      <c r="P8" s="45">
        <f>HEX2DEC('16進数版ステータス'!P8)</f>
        <v>0</v>
      </c>
      <c r="Q8" s="54">
        <f t="shared" si="0"/>
        <v>78</v>
      </c>
    </row>
    <row r="9" spans="1:17" ht="14.25" thickBot="1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4"/>
      <c r="O9" s="4"/>
      <c r="P9" s="4"/>
      <c r="Q9" s="51"/>
    </row>
    <row r="10" spans="1:17" ht="13.5">
      <c r="A10" s="13" t="s">
        <v>12</v>
      </c>
      <c r="B10" s="37">
        <f>HEX2DEC('16進数版ステータス'!B10)</f>
        <v>250</v>
      </c>
      <c r="C10" s="38">
        <f>HEX2DEC('16進数版ステータス'!C10)</f>
        <v>14</v>
      </c>
      <c r="D10" s="38">
        <f>HEX2DEC('16進数版ステータス'!D10)</f>
        <v>13</v>
      </c>
      <c r="E10" s="38">
        <f>HEX2DEC('16進数版ステータス'!E10)</f>
        <v>12</v>
      </c>
      <c r="F10" s="38">
        <f>HEX2DEC('16進数版ステータス'!F10)</f>
        <v>12</v>
      </c>
      <c r="G10" s="38">
        <f>HEX2DEC('16進数版ステータス'!G10)</f>
        <v>8</v>
      </c>
      <c r="H10" s="38">
        <f>HEX2DEC('16進数版ステータス'!H10)</f>
        <v>12</v>
      </c>
      <c r="I10" s="38">
        <f>HEX2DEC('16進数版ステータス'!I10)</f>
        <v>10</v>
      </c>
      <c r="J10" s="38">
        <f>HEX2DEC('16進数版ステータス'!J10)</f>
        <v>10</v>
      </c>
      <c r="K10" s="38">
        <f>HEX2DEC('16進数版ステータス'!K10)</f>
        <v>4</v>
      </c>
      <c r="L10" s="38">
        <f>HEX2DEC('16進数版ステータス'!L10)</f>
        <v>8</v>
      </c>
      <c r="M10" s="38">
        <f>HEX2DEC('16進数版ステータス'!M10)</f>
        <v>4</v>
      </c>
      <c r="N10" s="38">
        <f>HEX2DEC('16進数版ステータス'!N10)</f>
        <v>10</v>
      </c>
      <c r="O10" s="38">
        <f>HEX2DEC('16進数版ステータス'!O10)</f>
        <v>12</v>
      </c>
      <c r="P10" s="39">
        <f>HEX2DEC('16進数版ステータス'!P10)</f>
        <v>4</v>
      </c>
      <c r="Q10" s="55">
        <f t="shared" si="0"/>
        <v>129</v>
      </c>
    </row>
    <row r="11" spans="1:17" ht="13.5">
      <c r="A11" s="14" t="s">
        <v>13</v>
      </c>
      <c r="B11" s="40">
        <f>HEX2DEC('16進数版ステータス'!B11)</f>
        <v>210</v>
      </c>
      <c r="C11" s="41">
        <f>HEX2DEC('16進数版ステータス'!C11)</f>
        <v>10</v>
      </c>
      <c r="D11" s="41">
        <f>HEX2DEC('16進数版ステータス'!D11)</f>
        <v>10</v>
      </c>
      <c r="E11" s="41">
        <f>HEX2DEC('16進数版ステータス'!E11)</f>
        <v>10</v>
      </c>
      <c r="F11" s="41">
        <f>HEX2DEC('16進数版ステータス'!F11)</f>
        <v>10</v>
      </c>
      <c r="G11" s="41">
        <f>HEX2DEC('16進数版ステータス'!G11)</f>
        <v>12</v>
      </c>
      <c r="H11" s="41">
        <f>HEX2DEC('16進数版ステータス'!H11)</f>
        <v>8</v>
      </c>
      <c r="I11" s="41">
        <f>HEX2DEC('16進数版ステータス'!I11)</f>
        <v>8</v>
      </c>
      <c r="J11" s="41">
        <f>HEX2DEC('16進数版ステータス'!J11)</f>
        <v>6</v>
      </c>
      <c r="K11" s="41">
        <f>HEX2DEC('16進数版ステータス'!K11)</f>
        <v>6</v>
      </c>
      <c r="L11" s="41">
        <f>HEX2DEC('16進数版ステータス'!L11)</f>
        <v>8</v>
      </c>
      <c r="M11" s="41">
        <f>HEX2DEC('16進数版ステータス'!M11)</f>
        <v>8</v>
      </c>
      <c r="N11" s="41">
        <f>HEX2DEC('16進数版ステータス'!N11)</f>
        <v>8</v>
      </c>
      <c r="O11" s="41">
        <f>HEX2DEC('16進数版ステータス'!O11)</f>
        <v>14</v>
      </c>
      <c r="P11" s="42">
        <f>HEX2DEC('16進数版ステータス'!P11)</f>
        <v>5</v>
      </c>
      <c r="Q11" s="53">
        <f t="shared" si="0"/>
        <v>118</v>
      </c>
    </row>
    <row r="12" spans="1:17" ht="13.5">
      <c r="A12" s="14" t="s">
        <v>14</v>
      </c>
      <c r="B12" s="40">
        <f>HEX2DEC('16進数版ステータス'!B12)</f>
        <v>180</v>
      </c>
      <c r="C12" s="41">
        <f>HEX2DEC('16進数版ステータス'!C12)</f>
        <v>13</v>
      </c>
      <c r="D12" s="41">
        <f>HEX2DEC('16進数版ステータス'!D12)</f>
        <v>12</v>
      </c>
      <c r="E12" s="41">
        <f>HEX2DEC('16進数版ステータス'!E12)</f>
        <v>6</v>
      </c>
      <c r="F12" s="41">
        <f>HEX2DEC('16進数版ステータス'!F12)</f>
        <v>6</v>
      </c>
      <c r="G12" s="41">
        <f>HEX2DEC('16進数版ステータス'!G12)</f>
        <v>6</v>
      </c>
      <c r="H12" s="41">
        <f>HEX2DEC('16進数版ステータス'!H12)</f>
        <v>12</v>
      </c>
      <c r="I12" s="41">
        <f>HEX2DEC('16進数版ステータス'!I12)</f>
        <v>4</v>
      </c>
      <c r="J12" s="41">
        <f>HEX2DEC('16進数版ステータス'!J12)</f>
        <v>8</v>
      </c>
      <c r="K12" s="41">
        <f>HEX2DEC('16進数版ステータス'!K12)</f>
        <v>4</v>
      </c>
      <c r="L12" s="41">
        <f>HEX2DEC('16進数版ステータス'!L12)</f>
        <v>10</v>
      </c>
      <c r="M12" s="41">
        <f>HEX2DEC('16進数版ステータス'!M12)</f>
        <v>6</v>
      </c>
      <c r="N12" s="41">
        <f>HEX2DEC('16進数版ステータス'!N12)</f>
        <v>4</v>
      </c>
      <c r="O12" s="41">
        <f>HEX2DEC('16進数版ステータス'!O12)</f>
        <v>4</v>
      </c>
      <c r="P12" s="42">
        <f>HEX2DEC('16進数版ステータス'!P12)</f>
        <v>0</v>
      </c>
      <c r="Q12" s="53">
        <f t="shared" si="0"/>
        <v>95</v>
      </c>
    </row>
    <row r="13" spans="1:17" ht="13.5">
      <c r="A13" s="14" t="s">
        <v>15</v>
      </c>
      <c r="B13" s="40">
        <f>HEX2DEC('16進数版ステータス'!B13)</f>
        <v>180</v>
      </c>
      <c r="C13" s="41">
        <f>HEX2DEC('16進数版ステータス'!C13)</f>
        <v>6</v>
      </c>
      <c r="D13" s="41">
        <f>HEX2DEC('16進数版ステータス'!D13)</f>
        <v>6</v>
      </c>
      <c r="E13" s="41">
        <f>HEX2DEC('16進数版ステータス'!E13)</f>
        <v>6</v>
      </c>
      <c r="F13" s="41">
        <f>HEX2DEC('16進数版ステータス'!F13)</f>
        <v>6</v>
      </c>
      <c r="G13" s="41">
        <f>HEX2DEC('16進数版ステータス'!G13)</f>
        <v>12</v>
      </c>
      <c r="H13" s="41">
        <f>HEX2DEC('16進数版ステータス'!H13)</f>
        <v>8</v>
      </c>
      <c r="I13" s="41">
        <f>HEX2DEC('16進数版ステータス'!I13)</f>
        <v>10</v>
      </c>
      <c r="J13" s="41">
        <f>HEX2DEC('16進数版ステータス'!J13)</f>
        <v>6</v>
      </c>
      <c r="K13" s="41">
        <f>HEX2DEC('16進数版ステータス'!K13)</f>
        <v>6</v>
      </c>
      <c r="L13" s="41">
        <f>HEX2DEC('16進数版ステータス'!L13)</f>
        <v>8</v>
      </c>
      <c r="M13" s="41">
        <f>HEX2DEC('16進数版ステータス'!M13)</f>
        <v>8</v>
      </c>
      <c r="N13" s="41">
        <f>HEX2DEC('16進数版ステータス'!N13)</f>
        <v>6</v>
      </c>
      <c r="O13" s="41">
        <f>HEX2DEC('16進数版ステータス'!O13)</f>
        <v>12</v>
      </c>
      <c r="P13" s="42">
        <f>HEX2DEC('16進数版ステータス'!P13)</f>
        <v>0</v>
      </c>
      <c r="Q13" s="53">
        <f t="shared" si="0"/>
        <v>100</v>
      </c>
    </row>
    <row r="14" spans="1:17" ht="13.5">
      <c r="A14" s="14" t="s">
        <v>16</v>
      </c>
      <c r="B14" s="40">
        <f>HEX2DEC('16進数版ステータス'!B14)</f>
        <v>220</v>
      </c>
      <c r="C14" s="41">
        <f>HEX2DEC('16進数版ステータス'!C14)</f>
        <v>4</v>
      </c>
      <c r="D14" s="41">
        <f>HEX2DEC('16進数版ステータス'!D14)</f>
        <v>6</v>
      </c>
      <c r="E14" s="41">
        <f>HEX2DEC('16進数版ステータス'!E14)</f>
        <v>10</v>
      </c>
      <c r="F14" s="41">
        <f>HEX2DEC('16進数版ステータス'!F14)</f>
        <v>13</v>
      </c>
      <c r="G14" s="41">
        <f>HEX2DEC('16進数版ステータス'!G14)</f>
        <v>8</v>
      </c>
      <c r="H14" s="41">
        <f>HEX2DEC('16進数版ステータス'!H14)</f>
        <v>10</v>
      </c>
      <c r="I14" s="41">
        <f>HEX2DEC('16進数版ステータス'!I14)</f>
        <v>6</v>
      </c>
      <c r="J14" s="41">
        <f>HEX2DEC('16進数版ステータス'!J14)</f>
        <v>8</v>
      </c>
      <c r="K14" s="41">
        <f>HEX2DEC('16進数版ステータス'!K14)</f>
        <v>4</v>
      </c>
      <c r="L14" s="41">
        <f>HEX2DEC('16進数版ステータス'!L14)</f>
        <v>10</v>
      </c>
      <c r="M14" s="41">
        <f>HEX2DEC('16進数版ステータス'!M14)</f>
        <v>4</v>
      </c>
      <c r="N14" s="41">
        <f>HEX2DEC('16進数版ステータス'!N14)</f>
        <v>10</v>
      </c>
      <c r="O14" s="41">
        <f>HEX2DEC('16進数版ステータス'!O14)</f>
        <v>10</v>
      </c>
      <c r="P14" s="42">
        <f>HEX2DEC('16進数版ステータス'!P14)</f>
        <v>6</v>
      </c>
      <c r="Q14" s="53">
        <f t="shared" si="0"/>
        <v>103</v>
      </c>
    </row>
    <row r="15" spans="1:17" ht="14.25" thickBot="1">
      <c r="A15" s="15" t="s">
        <v>17</v>
      </c>
      <c r="B15" s="43">
        <f>HEX2DEC('16進数版ステータス'!B15)</f>
        <v>180</v>
      </c>
      <c r="C15" s="44">
        <f>HEX2DEC('16進数版ステータス'!C15)</f>
        <v>5</v>
      </c>
      <c r="D15" s="44">
        <f>HEX2DEC('16進数版ステータス'!D15)</f>
        <v>8</v>
      </c>
      <c r="E15" s="44">
        <f>HEX2DEC('16進数版ステータス'!E15)</f>
        <v>2</v>
      </c>
      <c r="F15" s="44">
        <f>HEX2DEC('16進数版ステータス'!F15)</f>
        <v>5</v>
      </c>
      <c r="G15" s="44">
        <f>HEX2DEC('16進数版ステータス'!G15)</f>
        <v>8</v>
      </c>
      <c r="H15" s="44">
        <f>HEX2DEC('16進数版ステータス'!H15)</f>
        <v>8</v>
      </c>
      <c r="I15" s="44">
        <f>HEX2DEC('16進数版ステータス'!I15)</f>
        <v>6</v>
      </c>
      <c r="J15" s="44">
        <f>HEX2DEC('16進数版ステータス'!J15)</f>
        <v>8</v>
      </c>
      <c r="K15" s="44">
        <f>HEX2DEC('16進数版ステータス'!K15)</f>
        <v>4</v>
      </c>
      <c r="L15" s="44">
        <f>HEX2DEC('16進数版ステータス'!L15)</f>
        <v>8</v>
      </c>
      <c r="M15" s="44">
        <f>HEX2DEC('16進数版ステータス'!M15)</f>
        <v>4</v>
      </c>
      <c r="N15" s="44">
        <f>HEX2DEC('16進数版ステータス'!N15)</f>
        <v>8</v>
      </c>
      <c r="O15" s="44">
        <f>HEX2DEC('16進数版ステータス'!O15)</f>
        <v>6</v>
      </c>
      <c r="P15" s="45">
        <f>HEX2DEC('16進数版ステータス'!P15)</f>
        <v>7</v>
      </c>
      <c r="Q15" s="54">
        <f t="shared" si="0"/>
        <v>80</v>
      </c>
    </row>
    <row r="16" spans="1:17" ht="14.25" thickBot="1">
      <c r="A16" s="1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  <c r="N16" s="4"/>
      <c r="O16" s="4"/>
      <c r="P16" s="4"/>
      <c r="Q16" s="51"/>
    </row>
    <row r="17" spans="1:17" ht="13.5">
      <c r="A17" s="16" t="s">
        <v>18</v>
      </c>
      <c r="B17" s="37">
        <f>HEX2DEC('16進数版ステータス'!B17)</f>
        <v>240</v>
      </c>
      <c r="C17" s="38">
        <f>HEX2DEC('16進数版ステータス'!C17)</f>
        <v>12</v>
      </c>
      <c r="D17" s="38">
        <f>HEX2DEC('16進数版ステータス'!D17)</f>
        <v>14</v>
      </c>
      <c r="E17" s="38">
        <f>HEX2DEC('16進数版ステータス'!E17)</f>
        <v>10</v>
      </c>
      <c r="F17" s="38">
        <f>HEX2DEC('16進数版ステータス'!F17)</f>
        <v>10</v>
      </c>
      <c r="G17" s="38">
        <f>HEX2DEC('16進数版ステータス'!G17)</f>
        <v>10</v>
      </c>
      <c r="H17" s="38">
        <f>HEX2DEC('16進数版ステータス'!H17)</f>
        <v>10</v>
      </c>
      <c r="I17" s="38">
        <f>HEX2DEC('16進数版ステータス'!I17)</f>
        <v>10</v>
      </c>
      <c r="J17" s="38">
        <f>HEX2DEC('16進数版ステータス'!J17)</f>
        <v>8</v>
      </c>
      <c r="K17" s="38">
        <f>HEX2DEC('16進数版ステータス'!K17)</f>
        <v>6</v>
      </c>
      <c r="L17" s="38">
        <f>HEX2DEC('16進数版ステータス'!L17)</f>
        <v>8</v>
      </c>
      <c r="M17" s="38">
        <f>HEX2DEC('16進数版ステータス'!M17)</f>
        <v>8</v>
      </c>
      <c r="N17" s="38">
        <f>HEX2DEC('16進数版ステータス'!N17)</f>
        <v>8</v>
      </c>
      <c r="O17" s="38">
        <f>HEX2DEC('16進数版ステータス'!O17)</f>
        <v>8</v>
      </c>
      <c r="P17" s="39">
        <f>HEX2DEC('16進数版ステータス'!P17)</f>
        <v>8</v>
      </c>
      <c r="Q17" s="55">
        <f t="shared" si="0"/>
        <v>122</v>
      </c>
    </row>
    <row r="18" spans="1:17" ht="13.5">
      <c r="A18" s="17" t="s">
        <v>19</v>
      </c>
      <c r="B18" s="40">
        <f>HEX2DEC('16進数版ステータス'!B18)</f>
        <v>230</v>
      </c>
      <c r="C18" s="41">
        <f>HEX2DEC('16進数版ステータス'!C18)</f>
        <v>14</v>
      </c>
      <c r="D18" s="41">
        <f>HEX2DEC('16進数版ステータス'!D18)</f>
        <v>12</v>
      </c>
      <c r="E18" s="41">
        <f>HEX2DEC('16進数版ステータス'!E18)</f>
        <v>10</v>
      </c>
      <c r="F18" s="41">
        <f>HEX2DEC('16進数版ステータス'!F18)</f>
        <v>10</v>
      </c>
      <c r="G18" s="41">
        <f>HEX2DEC('16進数版ステータス'!G18)</f>
        <v>10</v>
      </c>
      <c r="H18" s="41">
        <f>HEX2DEC('16進数版ステータス'!H18)</f>
        <v>10</v>
      </c>
      <c r="I18" s="41">
        <f>HEX2DEC('16進数版ステータス'!I18)</f>
        <v>10</v>
      </c>
      <c r="J18" s="41">
        <f>HEX2DEC('16進数版ステータス'!J18)</f>
        <v>8</v>
      </c>
      <c r="K18" s="41">
        <f>HEX2DEC('16進数版ステータス'!K18)</f>
        <v>6</v>
      </c>
      <c r="L18" s="41">
        <f>HEX2DEC('16進数版ステータス'!L18)</f>
        <v>8</v>
      </c>
      <c r="M18" s="41">
        <f>HEX2DEC('16進数版ステータス'!M18)</f>
        <v>8</v>
      </c>
      <c r="N18" s="41">
        <f>HEX2DEC('16進数版ステータス'!N18)</f>
        <v>8</v>
      </c>
      <c r="O18" s="41">
        <f>HEX2DEC('16進数版ステータス'!O18)</f>
        <v>10</v>
      </c>
      <c r="P18" s="42">
        <f>HEX2DEC('16進数版ステータス'!P18)</f>
        <v>9</v>
      </c>
      <c r="Q18" s="53">
        <f t="shared" si="0"/>
        <v>124</v>
      </c>
    </row>
    <row r="19" spans="1:17" ht="13.5">
      <c r="A19" s="17" t="s">
        <v>20</v>
      </c>
      <c r="B19" s="40">
        <f>HEX2DEC('16進数版ステータス'!B19)</f>
        <v>200</v>
      </c>
      <c r="C19" s="41">
        <f>HEX2DEC('16進数版ステータス'!C19)</f>
        <v>3</v>
      </c>
      <c r="D19" s="41">
        <f>HEX2DEC('16進数版ステータス'!D19)</f>
        <v>6</v>
      </c>
      <c r="E19" s="41">
        <f>HEX2DEC('16進数版ステータス'!E19)</f>
        <v>10</v>
      </c>
      <c r="F19" s="41">
        <f>HEX2DEC('16進数版ステータス'!F19)</f>
        <v>5</v>
      </c>
      <c r="G19" s="41">
        <f>HEX2DEC('16進数版ステータス'!G19)</f>
        <v>12</v>
      </c>
      <c r="H19" s="41">
        <f>HEX2DEC('16進数版ステータス'!H19)</f>
        <v>4</v>
      </c>
      <c r="I19" s="41">
        <f>HEX2DEC('16進数版ステータス'!I19)</f>
        <v>8</v>
      </c>
      <c r="J19" s="41">
        <f>HEX2DEC('16進数版ステータス'!J19)</f>
        <v>6</v>
      </c>
      <c r="K19" s="41">
        <f>HEX2DEC('16進数版ステータス'!K19)</f>
        <v>6</v>
      </c>
      <c r="L19" s="41">
        <f>HEX2DEC('16進数版ステータス'!L19)</f>
        <v>6</v>
      </c>
      <c r="M19" s="41">
        <f>HEX2DEC('16進数版ステータス'!M19)</f>
        <v>4</v>
      </c>
      <c r="N19" s="41">
        <f>HEX2DEC('16進数版ステータス'!N19)</f>
        <v>6</v>
      </c>
      <c r="O19" s="41">
        <f>HEX2DEC('16進数版ステータス'!O19)</f>
        <v>6</v>
      </c>
      <c r="P19" s="42">
        <f>HEX2DEC('16進数版ステータス'!P19)</f>
        <v>6</v>
      </c>
      <c r="Q19" s="53">
        <f t="shared" si="0"/>
        <v>82</v>
      </c>
    </row>
    <row r="20" spans="1:17" ht="13.5">
      <c r="A20" s="17" t="s">
        <v>21</v>
      </c>
      <c r="B20" s="40">
        <f>HEX2DEC('16進数版ステータス'!B20)</f>
        <v>200</v>
      </c>
      <c r="C20" s="41">
        <f>HEX2DEC('16進数版ステータス'!C20)</f>
        <v>5</v>
      </c>
      <c r="D20" s="41">
        <f>HEX2DEC('16進数版ステータス'!D20)</f>
        <v>7</v>
      </c>
      <c r="E20" s="41">
        <f>HEX2DEC('16進数版ステータス'!E20)</f>
        <v>10</v>
      </c>
      <c r="F20" s="41">
        <f>HEX2DEC('16進数版ステータス'!F20)</f>
        <v>12</v>
      </c>
      <c r="G20" s="41">
        <f>HEX2DEC('16進数版ステータス'!G20)</f>
        <v>14</v>
      </c>
      <c r="H20" s="41">
        <f>HEX2DEC('16進数版ステータス'!H20)</f>
        <v>6</v>
      </c>
      <c r="I20" s="41">
        <f>HEX2DEC('16進数版ステータス'!I20)</f>
        <v>10</v>
      </c>
      <c r="J20" s="41">
        <f>HEX2DEC('16進数版ステータス'!J20)</f>
        <v>6</v>
      </c>
      <c r="K20" s="41">
        <f>HEX2DEC('16進数版ステータス'!K20)</f>
        <v>10</v>
      </c>
      <c r="L20" s="41">
        <f>HEX2DEC('16進数版ステータス'!L20)</f>
        <v>8</v>
      </c>
      <c r="M20" s="41">
        <f>HEX2DEC('16進数版ステータス'!M20)</f>
        <v>10</v>
      </c>
      <c r="N20" s="41">
        <f>HEX2DEC('16進数版ステータス'!N20)</f>
        <v>10</v>
      </c>
      <c r="O20" s="41">
        <f>HEX2DEC('16進数版ステータス'!O20)</f>
        <v>6</v>
      </c>
      <c r="P20" s="42">
        <f>HEX2DEC('16進数版ステータス'!P20)</f>
        <v>0</v>
      </c>
      <c r="Q20" s="53">
        <f t="shared" si="0"/>
        <v>114</v>
      </c>
    </row>
    <row r="21" spans="1:17" ht="13.5">
      <c r="A21" s="17" t="s">
        <v>22</v>
      </c>
      <c r="B21" s="40">
        <f>HEX2DEC('16進数版ステータス'!B21)</f>
        <v>230</v>
      </c>
      <c r="C21" s="41">
        <f>HEX2DEC('16進数版ステータス'!C21)</f>
        <v>11</v>
      </c>
      <c r="D21" s="41">
        <f>HEX2DEC('16進数版ステータス'!D21)</f>
        <v>11</v>
      </c>
      <c r="E21" s="41">
        <f>HEX2DEC('16進数版ステータス'!E21)</f>
        <v>11</v>
      </c>
      <c r="F21" s="41">
        <f>HEX2DEC('16進数版ステータス'!F21)</f>
        <v>12</v>
      </c>
      <c r="G21" s="41">
        <f>HEX2DEC('16進数版ステータス'!G21)</f>
        <v>10</v>
      </c>
      <c r="H21" s="41">
        <f>HEX2DEC('16進数版ステータス'!H21)</f>
        <v>10</v>
      </c>
      <c r="I21" s="41">
        <f>HEX2DEC('16進数版ステータス'!I21)</f>
        <v>8</v>
      </c>
      <c r="J21" s="41">
        <f>HEX2DEC('16進数版ステータス'!J21)</f>
        <v>8</v>
      </c>
      <c r="K21" s="41">
        <f>HEX2DEC('16進数版ステータス'!K21)</f>
        <v>6</v>
      </c>
      <c r="L21" s="41">
        <f>HEX2DEC('16進数版ステータス'!L21)</f>
        <v>8</v>
      </c>
      <c r="M21" s="41">
        <f>HEX2DEC('16進数版ステータス'!M21)</f>
        <v>4</v>
      </c>
      <c r="N21" s="41">
        <f>HEX2DEC('16進数版ステータス'!N21)</f>
        <v>4</v>
      </c>
      <c r="O21" s="41">
        <f>HEX2DEC('16進数版ステータス'!O21)</f>
        <v>6</v>
      </c>
      <c r="P21" s="42">
        <f>HEX2DEC('16進数版ステータス'!P21)</f>
        <v>10</v>
      </c>
      <c r="Q21" s="53">
        <f t="shared" si="0"/>
        <v>109</v>
      </c>
    </row>
    <row r="22" spans="1:17" ht="14.25" thickBot="1">
      <c r="A22" s="18" t="s">
        <v>23</v>
      </c>
      <c r="B22" s="43">
        <f>HEX2DEC('16進数版ステータス'!B22)</f>
        <v>180</v>
      </c>
      <c r="C22" s="44">
        <f>HEX2DEC('16進数版ステータス'!C22)</f>
        <v>6</v>
      </c>
      <c r="D22" s="44">
        <f>HEX2DEC('16進数版ステータス'!D22)</f>
        <v>2</v>
      </c>
      <c r="E22" s="44">
        <f>HEX2DEC('16進数版ステータス'!E22)</f>
        <v>2</v>
      </c>
      <c r="F22" s="44">
        <f>HEX2DEC('16進数版ステータス'!F22)</f>
        <v>10</v>
      </c>
      <c r="G22" s="44">
        <f>HEX2DEC('16進数版ステータス'!G22)</f>
        <v>6</v>
      </c>
      <c r="H22" s="44">
        <f>HEX2DEC('16進数版ステータス'!H22)</f>
        <v>6</v>
      </c>
      <c r="I22" s="44">
        <f>HEX2DEC('16進数版ステータス'!I22)</f>
        <v>10</v>
      </c>
      <c r="J22" s="44">
        <f>HEX2DEC('16進数版ステータス'!J22)</f>
        <v>10</v>
      </c>
      <c r="K22" s="44">
        <f>HEX2DEC('16進数版ステータス'!K22)</f>
        <v>6</v>
      </c>
      <c r="L22" s="44">
        <f>HEX2DEC('16進数版ステータス'!L22)</f>
        <v>6</v>
      </c>
      <c r="M22" s="44">
        <f>HEX2DEC('16進数版ステータス'!M22)</f>
        <v>10</v>
      </c>
      <c r="N22" s="44">
        <f>HEX2DEC('16進数版ステータス'!N22)</f>
        <v>4</v>
      </c>
      <c r="O22" s="44">
        <f>HEX2DEC('16進数版ステータス'!O22)</f>
        <v>12</v>
      </c>
      <c r="P22" s="45">
        <f>HEX2DEC('16進数版ステータス'!P22)</f>
        <v>11</v>
      </c>
      <c r="Q22" s="54">
        <f t="shared" si="0"/>
        <v>90</v>
      </c>
    </row>
    <row r="23" spans="1:17" ht="14.25" thickBot="1">
      <c r="A23" s="1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4"/>
      <c r="O23" s="4"/>
      <c r="P23" s="4"/>
      <c r="Q23" s="51"/>
    </row>
    <row r="24" spans="1:17" ht="13.5">
      <c r="A24" s="19" t="s">
        <v>24</v>
      </c>
      <c r="B24" s="37">
        <f>HEX2DEC('16進数版ステータス'!B24)</f>
        <v>230</v>
      </c>
      <c r="C24" s="38">
        <f>HEX2DEC('16進数版ステータス'!C24)</f>
        <v>13</v>
      </c>
      <c r="D24" s="38">
        <f>HEX2DEC('16進数版ステータス'!D24)</f>
        <v>10</v>
      </c>
      <c r="E24" s="38">
        <f>HEX2DEC('16進数版ステータス'!E24)</f>
        <v>10</v>
      </c>
      <c r="F24" s="38">
        <f>HEX2DEC('16進数版ステータス'!F24)</f>
        <v>13</v>
      </c>
      <c r="G24" s="38">
        <f>HEX2DEC('16進数版ステータス'!G24)</f>
        <v>12</v>
      </c>
      <c r="H24" s="38">
        <f>HEX2DEC('16進数版ステータス'!H24)</f>
        <v>14</v>
      </c>
      <c r="I24" s="38">
        <f>HEX2DEC('16進数版ステータス'!I24)</f>
        <v>8</v>
      </c>
      <c r="J24" s="38">
        <f>HEX2DEC('16進数版ステータス'!J24)</f>
        <v>10</v>
      </c>
      <c r="K24" s="38">
        <f>HEX2DEC('16進数版ステータス'!K24)</f>
        <v>6</v>
      </c>
      <c r="L24" s="38">
        <f>HEX2DEC('16進数版ステータス'!L24)</f>
        <v>8</v>
      </c>
      <c r="M24" s="38">
        <f>HEX2DEC('16進数版ステータス'!M24)</f>
        <v>10</v>
      </c>
      <c r="N24" s="38">
        <f>HEX2DEC('16進数版ステータス'!N24)</f>
        <v>8</v>
      </c>
      <c r="O24" s="38">
        <f>HEX2DEC('16進数版ステータス'!O24)</f>
        <v>12</v>
      </c>
      <c r="P24" s="39">
        <f>HEX2DEC('16進数版ステータス'!P24)</f>
        <v>12</v>
      </c>
      <c r="Q24" s="55">
        <f t="shared" si="0"/>
        <v>134</v>
      </c>
    </row>
    <row r="25" spans="1:17" ht="13.5">
      <c r="A25" s="20" t="s">
        <v>25</v>
      </c>
      <c r="B25" s="40">
        <f>HEX2DEC('16進数版ステータス'!B25)</f>
        <v>240</v>
      </c>
      <c r="C25" s="41">
        <f>HEX2DEC('16進数版ステータス'!C25)</f>
        <v>10</v>
      </c>
      <c r="D25" s="41">
        <f>HEX2DEC('16進数版ステータス'!D25)</f>
        <v>10</v>
      </c>
      <c r="E25" s="41">
        <f>HEX2DEC('16進数版ステータス'!E25)</f>
        <v>14</v>
      </c>
      <c r="F25" s="41">
        <f>HEX2DEC('16進数版ステータス'!F25)</f>
        <v>13</v>
      </c>
      <c r="G25" s="41">
        <f>HEX2DEC('16進数版ステータス'!G25)</f>
        <v>10</v>
      </c>
      <c r="H25" s="41">
        <f>HEX2DEC('16進数版ステータス'!H25)</f>
        <v>10</v>
      </c>
      <c r="I25" s="41">
        <f>HEX2DEC('16進数版ステータス'!I25)</f>
        <v>8</v>
      </c>
      <c r="J25" s="41">
        <f>HEX2DEC('16進数版ステータス'!J25)</f>
        <v>8</v>
      </c>
      <c r="K25" s="41">
        <f>HEX2DEC('16進数版ステータス'!K25)</f>
        <v>6</v>
      </c>
      <c r="L25" s="41">
        <f>HEX2DEC('16進数版ステータス'!L25)</f>
        <v>8</v>
      </c>
      <c r="M25" s="41">
        <f>HEX2DEC('16進数版ステータス'!M25)</f>
        <v>8</v>
      </c>
      <c r="N25" s="41">
        <f>HEX2DEC('16進数版ステータス'!N25)</f>
        <v>6</v>
      </c>
      <c r="O25" s="41">
        <f>HEX2DEC('16進数版ステータス'!O25)</f>
        <v>12</v>
      </c>
      <c r="P25" s="42">
        <f>HEX2DEC('16進数版ステータス'!P25)</f>
        <v>13</v>
      </c>
      <c r="Q25" s="53">
        <f t="shared" si="0"/>
        <v>123</v>
      </c>
    </row>
    <row r="26" spans="1:17" ht="13.5">
      <c r="A26" s="20" t="s">
        <v>26</v>
      </c>
      <c r="B26" s="40">
        <f>HEX2DEC('16進数版ステータス'!B26)</f>
        <v>255</v>
      </c>
      <c r="C26" s="41">
        <f>HEX2DEC('16進数版ステータス'!C26)</f>
        <v>12</v>
      </c>
      <c r="D26" s="41">
        <f>HEX2DEC('16進数版ステータス'!D26)</f>
        <v>12</v>
      </c>
      <c r="E26" s="41">
        <f>HEX2DEC('16進数版ステータス'!E26)</f>
        <v>12</v>
      </c>
      <c r="F26" s="41">
        <f>HEX2DEC('16進数版ステータス'!F26)</f>
        <v>12</v>
      </c>
      <c r="G26" s="41">
        <f>HEX2DEC('16進数版ステータス'!G26)</f>
        <v>4</v>
      </c>
      <c r="H26" s="41">
        <f>HEX2DEC('16進数版ステータス'!H26)</f>
        <v>4</v>
      </c>
      <c r="I26" s="41">
        <f>HEX2DEC('16進数版ステータス'!I26)</f>
        <v>4</v>
      </c>
      <c r="J26" s="41">
        <f>HEX2DEC('16進数版ステータス'!J26)</f>
        <v>4</v>
      </c>
      <c r="K26" s="41">
        <f>HEX2DEC('16進数版ステータス'!K26)</f>
        <v>4</v>
      </c>
      <c r="L26" s="41">
        <f>HEX2DEC('16進数版ステータス'!L26)</f>
        <v>10</v>
      </c>
      <c r="M26" s="41">
        <f>HEX2DEC('16進数版ステータス'!M26)</f>
        <v>8</v>
      </c>
      <c r="N26" s="41">
        <f>HEX2DEC('16進数版ステータス'!N26)</f>
        <v>10</v>
      </c>
      <c r="O26" s="41">
        <f>HEX2DEC('16進数版ステータス'!O26)</f>
        <v>4</v>
      </c>
      <c r="P26" s="42">
        <f>HEX2DEC('16進数版ステータス'!P26)</f>
        <v>14</v>
      </c>
      <c r="Q26" s="53">
        <f t="shared" si="0"/>
        <v>100</v>
      </c>
    </row>
    <row r="27" spans="1:17" ht="13.5">
      <c r="A27" s="20" t="s">
        <v>27</v>
      </c>
      <c r="B27" s="40">
        <f>HEX2DEC('16進数版ステータス'!B27)</f>
        <v>160</v>
      </c>
      <c r="C27" s="41">
        <f>HEX2DEC('16進数版ステータス'!C27)</f>
        <v>2</v>
      </c>
      <c r="D27" s="41">
        <f>HEX2DEC('16進数版ステータス'!D27)</f>
        <v>4</v>
      </c>
      <c r="E27" s="41">
        <f>HEX2DEC('16進数版ステータス'!E27)</f>
        <v>6</v>
      </c>
      <c r="F27" s="41">
        <f>HEX2DEC('16進数版ステータス'!F27)</f>
        <v>4</v>
      </c>
      <c r="G27" s="41">
        <f>HEX2DEC('16進数版ステータス'!G27)</f>
        <v>12</v>
      </c>
      <c r="H27" s="41">
        <f>HEX2DEC('16進数版ステータス'!H27)</f>
        <v>6</v>
      </c>
      <c r="I27" s="41">
        <f>HEX2DEC('16進数版ステータス'!I27)</f>
        <v>8</v>
      </c>
      <c r="J27" s="41">
        <f>HEX2DEC('16進数版ステータス'!J27)</f>
        <v>6</v>
      </c>
      <c r="K27" s="41">
        <f>HEX2DEC('16進数版ステータス'!K27)</f>
        <v>8</v>
      </c>
      <c r="L27" s="41">
        <f>HEX2DEC('16進数版ステータス'!L27)</f>
        <v>6</v>
      </c>
      <c r="M27" s="41">
        <f>HEX2DEC('16進数版ステータス'!M27)</f>
        <v>10</v>
      </c>
      <c r="N27" s="41">
        <f>HEX2DEC('16進数版ステータス'!N27)</f>
        <v>6</v>
      </c>
      <c r="O27" s="41">
        <f>HEX2DEC('16進数版ステータス'!O27)</f>
        <v>6</v>
      </c>
      <c r="P27" s="42">
        <f>HEX2DEC('16進数版ステータス'!P27)</f>
        <v>0</v>
      </c>
      <c r="Q27" s="53">
        <f t="shared" si="0"/>
        <v>84</v>
      </c>
    </row>
    <row r="28" spans="1:17" ht="13.5">
      <c r="A28" s="20" t="s">
        <v>28</v>
      </c>
      <c r="B28" s="40">
        <f>HEX2DEC('16進数版ステータス'!B28)</f>
        <v>210</v>
      </c>
      <c r="C28" s="41">
        <f>HEX2DEC('16進数版ステータス'!C28)</f>
        <v>6</v>
      </c>
      <c r="D28" s="41">
        <f>HEX2DEC('16進数版ステータス'!D28)</f>
        <v>5</v>
      </c>
      <c r="E28" s="41">
        <f>HEX2DEC('16進数版ステータス'!E28)</f>
        <v>8</v>
      </c>
      <c r="F28" s="41">
        <f>HEX2DEC('16進数版ステータス'!F28)</f>
        <v>13</v>
      </c>
      <c r="G28" s="41">
        <f>HEX2DEC('16進数版ステータス'!G28)</f>
        <v>4</v>
      </c>
      <c r="H28" s="41">
        <f>HEX2DEC('16進数版ステータス'!H28)</f>
        <v>10</v>
      </c>
      <c r="I28" s="41">
        <f>HEX2DEC('16進数版ステータス'!I28)</f>
        <v>4</v>
      </c>
      <c r="J28" s="41">
        <f>HEX2DEC('16進数版ステータス'!J28)</f>
        <v>8</v>
      </c>
      <c r="K28" s="41">
        <f>HEX2DEC('16進数版ステータス'!K28)</f>
        <v>4</v>
      </c>
      <c r="L28" s="41">
        <f>HEX2DEC('16進数版ステータス'!L28)</f>
        <v>10</v>
      </c>
      <c r="M28" s="41">
        <f>HEX2DEC('16進数版ステータス'!M28)</f>
        <v>6</v>
      </c>
      <c r="N28" s="41">
        <f>HEX2DEC('16進数版ステータス'!N28)</f>
        <v>8</v>
      </c>
      <c r="O28" s="41">
        <f>HEX2DEC('16進数版ステータス'!O28)</f>
        <v>6</v>
      </c>
      <c r="P28" s="42">
        <f>HEX2DEC('16進数版ステータス'!P28)</f>
        <v>15</v>
      </c>
      <c r="Q28" s="53">
        <f t="shared" si="0"/>
        <v>92</v>
      </c>
    </row>
    <row r="29" spans="1:17" ht="14.25" thickBot="1">
      <c r="A29" s="21" t="s">
        <v>30</v>
      </c>
      <c r="B29" s="43">
        <f>HEX2DEC('16進数版ステータス'!B29)</f>
        <v>140</v>
      </c>
      <c r="C29" s="44">
        <f>HEX2DEC('16進数版ステータス'!C29)</f>
        <v>2</v>
      </c>
      <c r="D29" s="44">
        <f>HEX2DEC('16進数版ステータス'!D29)</f>
        <v>12</v>
      </c>
      <c r="E29" s="44">
        <f>HEX2DEC('16進数版ステータス'!E29)</f>
        <v>2</v>
      </c>
      <c r="F29" s="44">
        <f>HEX2DEC('16進数版ステータス'!F29)</f>
        <v>2</v>
      </c>
      <c r="G29" s="44">
        <f>HEX2DEC('16進数版ステータス'!G29)</f>
        <v>10</v>
      </c>
      <c r="H29" s="44">
        <f>HEX2DEC('16進数版ステータス'!H29)</f>
        <v>6</v>
      </c>
      <c r="I29" s="44">
        <f>HEX2DEC('16進数版ステータス'!I29)</f>
        <v>6</v>
      </c>
      <c r="J29" s="44">
        <f>HEX2DEC('16進数版ステータス'!J29)</f>
        <v>6</v>
      </c>
      <c r="K29" s="44">
        <f>HEX2DEC('16進数版ステータス'!K29)</f>
        <v>6</v>
      </c>
      <c r="L29" s="44">
        <f>HEX2DEC('16進数版ステータス'!L29)</f>
        <v>8</v>
      </c>
      <c r="M29" s="44">
        <f>HEX2DEC('16進数版ステータス'!M29)</f>
        <v>4</v>
      </c>
      <c r="N29" s="44">
        <f>HEX2DEC('16進数版ステータス'!N29)</f>
        <v>6</v>
      </c>
      <c r="O29" s="44">
        <f>HEX2DEC('16進数版ステータス'!O29)</f>
        <v>14</v>
      </c>
      <c r="P29" s="45">
        <f>HEX2DEC('16進数版ステータス'!P29)</f>
        <v>7</v>
      </c>
      <c r="Q29" s="54">
        <f t="shared" si="0"/>
        <v>84</v>
      </c>
    </row>
    <row r="30" spans="1:17" ht="14.25" thickBot="1">
      <c r="A30" s="1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4"/>
      <c r="O30" s="4"/>
      <c r="P30" s="4"/>
      <c r="Q30" s="51"/>
    </row>
    <row r="31" spans="1:17" ht="13.5">
      <c r="A31" s="22" t="s">
        <v>31</v>
      </c>
      <c r="B31" s="37">
        <f>HEX2DEC('16進数版ステータス'!B31)</f>
        <v>240</v>
      </c>
      <c r="C31" s="38">
        <f>HEX2DEC('16進数版ステータス'!C31)</f>
        <v>8</v>
      </c>
      <c r="D31" s="38">
        <f>HEX2DEC('16進数版ステータス'!D31)</f>
        <v>14</v>
      </c>
      <c r="E31" s="38">
        <f>HEX2DEC('16進数版ステータス'!E31)</f>
        <v>6</v>
      </c>
      <c r="F31" s="38">
        <f>HEX2DEC('16進数版ステータス'!F31)</f>
        <v>4</v>
      </c>
      <c r="G31" s="38">
        <f>HEX2DEC('16進数版ステータス'!G31)</f>
        <v>12</v>
      </c>
      <c r="H31" s="38">
        <f>HEX2DEC('16進数版ステータス'!H31)</f>
        <v>10</v>
      </c>
      <c r="I31" s="38">
        <f>HEX2DEC('16進数版ステータス'!I31)</f>
        <v>8</v>
      </c>
      <c r="J31" s="38">
        <f>HEX2DEC('16進数版ステータス'!J31)</f>
        <v>8</v>
      </c>
      <c r="K31" s="38">
        <f>HEX2DEC('16進数版ステータス'!K31)</f>
        <v>8</v>
      </c>
      <c r="L31" s="38">
        <f>HEX2DEC('16進数版ステータス'!L31)</f>
        <v>6</v>
      </c>
      <c r="M31" s="38">
        <f>HEX2DEC('16進数版ステータス'!M31)</f>
        <v>8</v>
      </c>
      <c r="N31" s="38">
        <f>HEX2DEC('16進数版ステータス'!N31)</f>
        <v>6</v>
      </c>
      <c r="O31" s="38">
        <f>HEX2DEC('16進数版ステータス'!O31)</f>
        <v>10</v>
      </c>
      <c r="P31" s="39">
        <f>HEX2DEC('16進数版ステータス'!P31)</f>
        <v>16</v>
      </c>
      <c r="Q31" s="55">
        <f t="shared" si="0"/>
        <v>108</v>
      </c>
    </row>
    <row r="32" spans="1:17" ht="13.5">
      <c r="A32" s="23" t="s">
        <v>32</v>
      </c>
      <c r="B32" s="40">
        <f>HEX2DEC('16進数版ステータス'!B32)</f>
        <v>230</v>
      </c>
      <c r="C32" s="41">
        <f>HEX2DEC('16進数版ステータス'!C32)</f>
        <v>8</v>
      </c>
      <c r="D32" s="41">
        <f>HEX2DEC('16進数版ステータス'!D32)</f>
        <v>4</v>
      </c>
      <c r="E32" s="41">
        <f>HEX2DEC('16進数版ステータス'!E32)</f>
        <v>6</v>
      </c>
      <c r="F32" s="41">
        <f>HEX2DEC('16進数版ステータス'!F32)</f>
        <v>12</v>
      </c>
      <c r="G32" s="41">
        <f>HEX2DEC('16進数版ステータス'!G32)</f>
        <v>6</v>
      </c>
      <c r="H32" s="41">
        <f>HEX2DEC('16進数版ステータス'!H32)</f>
        <v>12</v>
      </c>
      <c r="I32" s="41">
        <f>HEX2DEC('16進数版ステータス'!I32)</f>
        <v>6</v>
      </c>
      <c r="J32" s="41">
        <f>HEX2DEC('16進数版ステータス'!J32)</f>
        <v>8</v>
      </c>
      <c r="K32" s="41">
        <f>HEX2DEC('16進数版ステータス'!K32)</f>
        <v>4</v>
      </c>
      <c r="L32" s="41">
        <f>HEX2DEC('16進数版ステータス'!L32)</f>
        <v>10</v>
      </c>
      <c r="M32" s="41">
        <f>HEX2DEC('16進数版ステータス'!M32)</f>
        <v>8</v>
      </c>
      <c r="N32" s="41">
        <f>HEX2DEC('16進数版ステータス'!N32)</f>
        <v>6</v>
      </c>
      <c r="O32" s="41">
        <f>HEX2DEC('16進数版ステータス'!O32)</f>
        <v>8</v>
      </c>
      <c r="P32" s="42">
        <f>HEX2DEC('16進数版ステータス'!P32)</f>
        <v>23</v>
      </c>
      <c r="Q32" s="53">
        <f t="shared" si="0"/>
        <v>98</v>
      </c>
    </row>
    <row r="33" spans="1:17" ht="13.5">
      <c r="A33" s="23" t="s">
        <v>33</v>
      </c>
      <c r="B33" s="40">
        <f>HEX2DEC('16進数版ステータス'!B33)</f>
        <v>220</v>
      </c>
      <c r="C33" s="41">
        <f>HEX2DEC('16進数版ステータス'!C33)</f>
        <v>12</v>
      </c>
      <c r="D33" s="41">
        <f>HEX2DEC('16進数版ステータス'!D33)</f>
        <v>6</v>
      </c>
      <c r="E33" s="41">
        <f>HEX2DEC('16進数版ステータス'!E33)</f>
        <v>4</v>
      </c>
      <c r="F33" s="41">
        <f>HEX2DEC('16進数版ステータス'!F33)</f>
        <v>4</v>
      </c>
      <c r="G33" s="41">
        <f>HEX2DEC('16進数版ステータス'!G33)</f>
        <v>10</v>
      </c>
      <c r="H33" s="41">
        <f>HEX2DEC('16進数版ステータス'!H33)</f>
        <v>10</v>
      </c>
      <c r="I33" s="41">
        <f>HEX2DEC('16進数版ステータス'!I33)</f>
        <v>6</v>
      </c>
      <c r="J33" s="41">
        <f>HEX2DEC('16進数版ステータス'!J33)</f>
        <v>8</v>
      </c>
      <c r="K33" s="41">
        <f>HEX2DEC('16進数版ステータス'!K33)</f>
        <v>6</v>
      </c>
      <c r="L33" s="41">
        <f>HEX2DEC('16進数版ステータス'!L33)</f>
        <v>6</v>
      </c>
      <c r="M33" s="41">
        <f>HEX2DEC('16進数版ステータス'!M33)</f>
        <v>6</v>
      </c>
      <c r="N33" s="41">
        <f>HEX2DEC('16進数版ステータス'!N33)</f>
        <v>6</v>
      </c>
      <c r="O33" s="41">
        <f>HEX2DEC('16進数版ステータス'!O33)</f>
        <v>6</v>
      </c>
      <c r="P33" s="42">
        <f>HEX2DEC('16進数版ステータス'!P33)</f>
        <v>4</v>
      </c>
      <c r="Q33" s="53">
        <f t="shared" si="0"/>
        <v>90</v>
      </c>
    </row>
    <row r="34" spans="1:17" ht="13.5">
      <c r="A34" s="23" t="s">
        <v>34</v>
      </c>
      <c r="B34" s="40">
        <f>HEX2DEC('16進数版ステータス'!B34)</f>
        <v>180</v>
      </c>
      <c r="C34" s="41">
        <f>HEX2DEC('16進数版ステータス'!C34)</f>
        <v>10</v>
      </c>
      <c r="D34" s="41">
        <f>HEX2DEC('16進数版ステータス'!D34)</f>
        <v>4</v>
      </c>
      <c r="E34" s="41">
        <f>HEX2DEC('16進数版ステータス'!E34)</f>
        <v>4</v>
      </c>
      <c r="F34" s="41">
        <f>HEX2DEC('16進数版ステータス'!F34)</f>
        <v>4</v>
      </c>
      <c r="G34" s="41">
        <f>HEX2DEC('16進数版ステータス'!G34)</f>
        <v>12</v>
      </c>
      <c r="H34" s="41">
        <f>HEX2DEC('16進数版ステータス'!H34)</f>
        <v>8</v>
      </c>
      <c r="I34" s="41">
        <f>HEX2DEC('16進数版ステータス'!I34)</f>
        <v>10</v>
      </c>
      <c r="J34" s="41">
        <f>HEX2DEC('16進数版ステータス'!J34)</f>
        <v>8</v>
      </c>
      <c r="K34" s="41">
        <f>HEX2DEC('16進数版ステータス'!K34)</f>
        <v>8</v>
      </c>
      <c r="L34" s="41">
        <f>HEX2DEC('16進数版ステータス'!L34)</f>
        <v>4</v>
      </c>
      <c r="M34" s="41">
        <f>HEX2DEC('16進数版ステータス'!M34)</f>
        <v>6</v>
      </c>
      <c r="N34" s="41">
        <f>HEX2DEC('16進数版ステータス'!N34)</f>
        <v>8</v>
      </c>
      <c r="O34" s="41">
        <f>HEX2DEC('16進数版ステータス'!O34)</f>
        <v>6</v>
      </c>
      <c r="P34" s="42">
        <f>HEX2DEC('16進数版ステータス'!P34)</f>
        <v>21</v>
      </c>
      <c r="Q34" s="53">
        <f t="shared" si="0"/>
        <v>92</v>
      </c>
    </row>
    <row r="35" spans="1:17" ht="13.5">
      <c r="A35" s="23" t="s">
        <v>21</v>
      </c>
      <c r="B35" s="40">
        <f>HEX2DEC('16進数版ステータス'!B35)</f>
        <v>150</v>
      </c>
      <c r="C35" s="41">
        <f>HEX2DEC('16進数版ステータス'!C35)</f>
        <v>2</v>
      </c>
      <c r="D35" s="41">
        <f>HEX2DEC('16進数版ステータス'!D35)</f>
        <v>4</v>
      </c>
      <c r="E35" s="41">
        <f>HEX2DEC('16進数版ステータス'!E35)</f>
        <v>8</v>
      </c>
      <c r="F35" s="41">
        <f>HEX2DEC('16進数版ステータス'!F35)</f>
        <v>12</v>
      </c>
      <c r="G35" s="41">
        <f>HEX2DEC('16進数版ステータス'!G35)</f>
        <v>14</v>
      </c>
      <c r="H35" s="41">
        <f>HEX2DEC('16進数版ステータス'!H35)</f>
        <v>6</v>
      </c>
      <c r="I35" s="41">
        <f>HEX2DEC('16進数版ステータス'!I35)</f>
        <v>10</v>
      </c>
      <c r="J35" s="41">
        <f>HEX2DEC('16進数版ステータス'!J35)</f>
        <v>6</v>
      </c>
      <c r="K35" s="41">
        <f>HEX2DEC('16進数版ステータス'!K35)</f>
        <v>10</v>
      </c>
      <c r="L35" s="41">
        <f>HEX2DEC('16進数版ステータス'!L35)</f>
        <v>8</v>
      </c>
      <c r="M35" s="41">
        <f>HEX2DEC('16進数版ステータス'!M35)</f>
        <v>10</v>
      </c>
      <c r="N35" s="41">
        <f>HEX2DEC('16進数版ステータス'!N35)</f>
        <v>10</v>
      </c>
      <c r="O35" s="41">
        <f>HEX2DEC('16進数版ステータス'!O35)</f>
        <v>8</v>
      </c>
      <c r="P35" s="42">
        <f>HEX2DEC('16進数版ステータス'!P35)</f>
        <v>0</v>
      </c>
      <c r="Q35" s="53">
        <f t="shared" si="0"/>
        <v>108</v>
      </c>
    </row>
    <row r="36" spans="1:17" ht="14.25" thickBot="1">
      <c r="A36" s="24" t="s">
        <v>35</v>
      </c>
      <c r="B36" s="43">
        <f>HEX2DEC('16進数版ステータス'!B36)</f>
        <v>200</v>
      </c>
      <c r="C36" s="44">
        <f>HEX2DEC('16進数版ステータス'!C36)</f>
        <v>6</v>
      </c>
      <c r="D36" s="44">
        <f>HEX2DEC('16進数版ステータス'!D36)</f>
        <v>6</v>
      </c>
      <c r="E36" s="44">
        <f>HEX2DEC('16進数版ステータス'!E36)</f>
        <v>6</v>
      </c>
      <c r="F36" s="44">
        <f>HEX2DEC('16進数版ステータス'!F36)</f>
        <v>8</v>
      </c>
      <c r="G36" s="44">
        <f>HEX2DEC('16進数版ステータス'!G36)</f>
        <v>8</v>
      </c>
      <c r="H36" s="44">
        <f>HEX2DEC('16進数版ステータス'!H36)</f>
        <v>8</v>
      </c>
      <c r="I36" s="44">
        <f>HEX2DEC('16進数版ステータス'!I36)</f>
        <v>6</v>
      </c>
      <c r="J36" s="44">
        <f>HEX2DEC('16進数版ステータス'!J36)</f>
        <v>6</v>
      </c>
      <c r="K36" s="44">
        <f>HEX2DEC('16進数版ステータス'!K36)</f>
        <v>6</v>
      </c>
      <c r="L36" s="44">
        <f>HEX2DEC('16進数版ステータス'!L36)</f>
        <v>8</v>
      </c>
      <c r="M36" s="44">
        <f>HEX2DEC('16進数版ステータス'!M36)</f>
        <v>6</v>
      </c>
      <c r="N36" s="44">
        <f>HEX2DEC('16進数版ステータス'!N36)</f>
        <v>8</v>
      </c>
      <c r="O36" s="44">
        <f>HEX2DEC('16進数版ステータス'!O36)</f>
        <v>6</v>
      </c>
      <c r="P36" s="45">
        <f>HEX2DEC('16進数版ステータス'!P36)</f>
        <v>0</v>
      </c>
      <c r="Q36" s="54">
        <f t="shared" si="0"/>
        <v>88</v>
      </c>
    </row>
    <row r="37" spans="1:17" ht="14.25" thickBot="1">
      <c r="A37" s="12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51"/>
    </row>
    <row r="38" spans="1:17" ht="13.5">
      <c r="A38" s="25" t="s">
        <v>36</v>
      </c>
      <c r="B38" s="37">
        <f>HEX2DEC('16進数版ステータス'!B38)</f>
        <v>255</v>
      </c>
      <c r="C38" s="38">
        <f>HEX2DEC('16進数版ステータス'!C38)</f>
        <v>14</v>
      </c>
      <c r="D38" s="38">
        <f>HEX2DEC('16進数版ステータス'!D38)</f>
        <v>11</v>
      </c>
      <c r="E38" s="38">
        <f>HEX2DEC('16進数版ステータス'!E38)</f>
        <v>10</v>
      </c>
      <c r="F38" s="38">
        <f>HEX2DEC('16進数版ステータス'!F38)</f>
        <v>12</v>
      </c>
      <c r="G38" s="38">
        <f>HEX2DEC('16進数版ステータス'!G38)</f>
        <v>10</v>
      </c>
      <c r="H38" s="38">
        <f>HEX2DEC('16進数版ステータス'!H38)</f>
        <v>12</v>
      </c>
      <c r="I38" s="38">
        <f>HEX2DEC('16進数版ステータス'!I38)</f>
        <v>10</v>
      </c>
      <c r="J38" s="38">
        <f>HEX2DEC('16進数版ステータス'!J38)</f>
        <v>10</v>
      </c>
      <c r="K38" s="38">
        <f>HEX2DEC('16進数版ステータス'!K38)</f>
        <v>6</v>
      </c>
      <c r="L38" s="38">
        <f>HEX2DEC('16進数版ステータス'!L38)</f>
        <v>8</v>
      </c>
      <c r="M38" s="38">
        <f>HEX2DEC('16進数版ステータス'!M38)</f>
        <v>8</v>
      </c>
      <c r="N38" s="38">
        <f>HEX2DEC('16進数版ステータス'!N38)</f>
        <v>8</v>
      </c>
      <c r="O38" s="38">
        <f>HEX2DEC('16進数版ステータス'!O38)</f>
        <v>10</v>
      </c>
      <c r="P38" s="39">
        <f>HEX2DEC('16進数版ステータス'!P38)</f>
        <v>16</v>
      </c>
      <c r="Q38" s="55">
        <f t="shared" si="0"/>
        <v>129</v>
      </c>
    </row>
    <row r="39" spans="1:17" ht="13.5">
      <c r="A39" s="26" t="s">
        <v>37</v>
      </c>
      <c r="B39" s="40">
        <f>HEX2DEC('16進数版ステータス'!B39)</f>
        <v>254</v>
      </c>
      <c r="C39" s="41">
        <f>HEX2DEC('16進数版ステータス'!C39)</f>
        <v>14</v>
      </c>
      <c r="D39" s="41">
        <f>HEX2DEC('16進数版ステータス'!D39)</f>
        <v>12</v>
      </c>
      <c r="E39" s="41">
        <f>HEX2DEC('16進数版ステータス'!E39)</f>
        <v>8</v>
      </c>
      <c r="F39" s="41">
        <f>HEX2DEC('16進数版ステータス'!F39)</f>
        <v>8</v>
      </c>
      <c r="G39" s="41">
        <f>HEX2DEC('16進数版ステータス'!G39)</f>
        <v>12</v>
      </c>
      <c r="H39" s="41">
        <f>HEX2DEC('16進数版ステータス'!H39)</f>
        <v>12</v>
      </c>
      <c r="I39" s="41">
        <f>HEX2DEC('16進数版ステータス'!I39)</f>
        <v>10</v>
      </c>
      <c r="J39" s="41">
        <f>HEX2DEC('16進数版ステータス'!J39)</f>
        <v>8</v>
      </c>
      <c r="K39" s="41">
        <f>HEX2DEC('16進数版ステータス'!K39)</f>
        <v>6</v>
      </c>
      <c r="L39" s="41">
        <f>HEX2DEC('16進数版ステータス'!L39)</f>
        <v>8</v>
      </c>
      <c r="M39" s="41">
        <f>HEX2DEC('16進数版ステータス'!M39)</f>
        <v>6</v>
      </c>
      <c r="N39" s="41">
        <f>HEX2DEC('16進数版ステータス'!N39)</f>
        <v>8</v>
      </c>
      <c r="O39" s="41">
        <f>HEX2DEC('16進数版ステータス'!O39)</f>
        <v>10</v>
      </c>
      <c r="P39" s="42">
        <f>HEX2DEC('16進数版ステータス'!P39)</f>
        <v>22</v>
      </c>
      <c r="Q39" s="53">
        <f t="shared" si="0"/>
        <v>122</v>
      </c>
    </row>
    <row r="40" spans="1:17" ht="13.5">
      <c r="A40" s="26" t="s">
        <v>38</v>
      </c>
      <c r="B40" s="40">
        <f>HEX2DEC('16進数版ステータス'!B40)</f>
        <v>240</v>
      </c>
      <c r="C40" s="41">
        <f>HEX2DEC('16進数版ステータス'!C40)</f>
        <v>7</v>
      </c>
      <c r="D40" s="41">
        <f>HEX2DEC('16進数版ステータス'!D40)</f>
        <v>10</v>
      </c>
      <c r="E40" s="41">
        <f>HEX2DEC('16進数版ステータス'!E40)</f>
        <v>4</v>
      </c>
      <c r="F40" s="41">
        <f>HEX2DEC('16進数版ステータス'!F40)</f>
        <v>6</v>
      </c>
      <c r="G40" s="41">
        <f>HEX2DEC('16進数版ステータス'!G40)</f>
        <v>6</v>
      </c>
      <c r="H40" s="41">
        <f>HEX2DEC('16進数版ステータス'!H40)</f>
        <v>10</v>
      </c>
      <c r="I40" s="41">
        <f>HEX2DEC('16進数版ステータス'!I40)</f>
        <v>6</v>
      </c>
      <c r="J40" s="41">
        <f>HEX2DEC('16進数版ステータス'!J40)</f>
        <v>6</v>
      </c>
      <c r="K40" s="41">
        <f>HEX2DEC('16進数版ステータス'!K40)</f>
        <v>4</v>
      </c>
      <c r="L40" s="41">
        <f>HEX2DEC('16進数版ステータス'!L40)</f>
        <v>8</v>
      </c>
      <c r="M40" s="41">
        <f>HEX2DEC('16進数版ステータス'!M40)</f>
        <v>6</v>
      </c>
      <c r="N40" s="41">
        <f>HEX2DEC('16進数版ステータス'!N40)</f>
        <v>6</v>
      </c>
      <c r="O40" s="41">
        <f>HEX2DEC('16進数版ステータス'!O40)</f>
        <v>6</v>
      </c>
      <c r="P40" s="42">
        <f>HEX2DEC('16進数版ステータス'!P40)</f>
        <v>0</v>
      </c>
      <c r="Q40" s="53">
        <f t="shared" si="0"/>
        <v>85</v>
      </c>
    </row>
    <row r="41" spans="1:17" ht="13.5">
      <c r="A41" s="26" t="s">
        <v>39</v>
      </c>
      <c r="B41" s="40">
        <f>HEX2DEC('16進数版ステータス'!B41)</f>
        <v>200</v>
      </c>
      <c r="C41" s="41">
        <f>HEX2DEC('16進数版ステータス'!C41)</f>
        <v>8</v>
      </c>
      <c r="D41" s="41">
        <f>HEX2DEC('16進数版ステータス'!D41)</f>
        <v>8</v>
      </c>
      <c r="E41" s="41">
        <f>HEX2DEC('16進数版ステータス'!E41)</f>
        <v>10</v>
      </c>
      <c r="F41" s="41">
        <f>HEX2DEC('16進数版ステータス'!F41)</f>
        <v>7</v>
      </c>
      <c r="G41" s="41">
        <f>HEX2DEC('16進数版ステータス'!G41)</f>
        <v>10</v>
      </c>
      <c r="H41" s="41">
        <f>HEX2DEC('16進数版ステータス'!H41)</f>
        <v>10</v>
      </c>
      <c r="I41" s="41">
        <f>HEX2DEC('16進数版ステータス'!I41)</f>
        <v>6</v>
      </c>
      <c r="J41" s="41">
        <f>HEX2DEC('16進数版ステータス'!J41)</f>
        <v>6</v>
      </c>
      <c r="K41" s="41">
        <f>HEX2DEC('16進数版ステータス'!K41)</f>
        <v>6</v>
      </c>
      <c r="L41" s="41">
        <f>HEX2DEC('16進数版ステータス'!L41)</f>
        <v>8</v>
      </c>
      <c r="M41" s="41">
        <f>HEX2DEC('16進数版ステータス'!M41)</f>
        <v>6</v>
      </c>
      <c r="N41" s="41">
        <f>HEX2DEC('16進数版ステータス'!N41)</f>
        <v>6</v>
      </c>
      <c r="O41" s="41">
        <f>HEX2DEC('16進数版ステータス'!O41)</f>
        <v>8</v>
      </c>
      <c r="P41" s="42">
        <f>HEX2DEC('16進数版ステータス'!P41)</f>
        <v>0</v>
      </c>
      <c r="Q41" s="53">
        <f t="shared" si="0"/>
        <v>99</v>
      </c>
    </row>
    <row r="42" spans="1:17" ht="13.5">
      <c r="A42" s="26" t="s">
        <v>40</v>
      </c>
      <c r="B42" s="40">
        <f>HEX2DEC('16進数版ステータス'!B42)</f>
        <v>160</v>
      </c>
      <c r="C42" s="41">
        <f>HEX2DEC('16進数版ステータス'!C42)</f>
        <v>7</v>
      </c>
      <c r="D42" s="41">
        <f>HEX2DEC('16進数版ステータス'!D42)</f>
        <v>3</v>
      </c>
      <c r="E42" s="41">
        <f>HEX2DEC('16進数版ステータス'!E42)</f>
        <v>6</v>
      </c>
      <c r="F42" s="41">
        <f>HEX2DEC('16進数版ステータス'!F42)</f>
        <v>6</v>
      </c>
      <c r="G42" s="41">
        <f>HEX2DEC('16進数版ステータス'!G42)</f>
        <v>10</v>
      </c>
      <c r="H42" s="41">
        <f>HEX2DEC('16進数版ステータス'!H42)</f>
        <v>8</v>
      </c>
      <c r="I42" s="41">
        <f>HEX2DEC('16進数版ステータス'!I42)</f>
        <v>6</v>
      </c>
      <c r="J42" s="41">
        <f>HEX2DEC('16進数版ステータス'!J42)</f>
        <v>6</v>
      </c>
      <c r="K42" s="41">
        <f>HEX2DEC('16進数版ステータス'!K42)</f>
        <v>8</v>
      </c>
      <c r="L42" s="41">
        <f>HEX2DEC('16進数版ステータス'!L42)</f>
        <v>4</v>
      </c>
      <c r="M42" s="41">
        <f>HEX2DEC('16進数版ステータス'!M42)</f>
        <v>8</v>
      </c>
      <c r="N42" s="41">
        <f>HEX2DEC('16進数版ステータス'!N42)</f>
        <v>6</v>
      </c>
      <c r="O42" s="41">
        <f>HEX2DEC('16進数版ステータス'!O42)</f>
        <v>10</v>
      </c>
      <c r="P42" s="42">
        <f>HEX2DEC('16進数版ステータス'!P42)</f>
        <v>0</v>
      </c>
      <c r="Q42" s="53">
        <f t="shared" si="0"/>
        <v>88</v>
      </c>
    </row>
    <row r="43" spans="1:17" ht="14.25" thickBot="1">
      <c r="A43" s="27" t="s">
        <v>41</v>
      </c>
      <c r="B43" s="43">
        <f>HEX2DEC('16進数版ステータス'!B43)</f>
        <v>160</v>
      </c>
      <c r="C43" s="44">
        <f>HEX2DEC('16進数版ステータス'!C43)</f>
        <v>5</v>
      </c>
      <c r="D43" s="44">
        <f>HEX2DEC('16進数版ステータス'!D43)</f>
        <v>7</v>
      </c>
      <c r="E43" s="44">
        <f>HEX2DEC('16進数版ステータス'!E43)</f>
        <v>6</v>
      </c>
      <c r="F43" s="44">
        <f>HEX2DEC('16進数版ステータス'!F43)</f>
        <v>6</v>
      </c>
      <c r="G43" s="44">
        <f>HEX2DEC('16進数版ステータス'!G43)</f>
        <v>10</v>
      </c>
      <c r="H43" s="44">
        <f>HEX2DEC('16進数版ステータス'!H43)</f>
        <v>8</v>
      </c>
      <c r="I43" s="44">
        <f>HEX2DEC('16進数版ステータス'!I43)</f>
        <v>6</v>
      </c>
      <c r="J43" s="44">
        <f>HEX2DEC('16進数版ステータス'!J43)</f>
        <v>6</v>
      </c>
      <c r="K43" s="44">
        <f>HEX2DEC('16進数版ステータス'!K43)</f>
        <v>8</v>
      </c>
      <c r="L43" s="44">
        <f>HEX2DEC('16進数版ステータス'!L43)</f>
        <v>4</v>
      </c>
      <c r="M43" s="44">
        <f>HEX2DEC('16進数版ステータス'!M43)</f>
        <v>8</v>
      </c>
      <c r="N43" s="44">
        <f>HEX2DEC('16進数版ステータス'!N43)</f>
        <v>6</v>
      </c>
      <c r="O43" s="44">
        <f>HEX2DEC('16進数版ステータス'!O43)</f>
        <v>10</v>
      </c>
      <c r="P43" s="45">
        <f>HEX2DEC('16進数版ステータス'!P43)</f>
        <v>0</v>
      </c>
      <c r="Q43" s="54">
        <f t="shared" si="0"/>
        <v>90</v>
      </c>
    </row>
    <row r="44" spans="1:17" ht="14.25" thickBot="1">
      <c r="A44" s="12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51"/>
    </row>
    <row r="45" spans="1:17" ht="13.5">
      <c r="A45" s="28" t="s">
        <v>42</v>
      </c>
      <c r="B45" s="37">
        <f>HEX2DEC('16進数版ステータス'!B45)</f>
        <v>240</v>
      </c>
      <c r="C45" s="38">
        <f>HEX2DEC('16進数版ステータス'!C45)</f>
        <v>8</v>
      </c>
      <c r="D45" s="38">
        <f>HEX2DEC('16進数版ステータス'!D45)</f>
        <v>4</v>
      </c>
      <c r="E45" s="38">
        <f>HEX2DEC('16進数版ステータス'!E45)</f>
        <v>6</v>
      </c>
      <c r="F45" s="38">
        <f>HEX2DEC('16進数版ステータス'!F45)</f>
        <v>12</v>
      </c>
      <c r="G45" s="38">
        <f>HEX2DEC('16進数版ステータス'!G45)</f>
        <v>6</v>
      </c>
      <c r="H45" s="38">
        <f>HEX2DEC('16進数版ステータス'!H45)</f>
        <v>12</v>
      </c>
      <c r="I45" s="38">
        <f>HEX2DEC('16進数版ステータス'!I45)</f>
        <v>4</v>
      </c>
      <c r="J45" s="38">
        <f>HEX2DEC('16進数版ステータス'!J45)</f>
        <v>8</v>
      </c>
      <c r="K45" s="38">
        <f>HEX2DEC('16進数版ステータス'!K45)</f>
        <v>4</v>
      </c>
      <c r="L45" s="38">
        <f>HEX2DEC('16進数版ステータス'!L45)</f>
        <v>10</v>
      </c>
      <c r="M45" s="38">
        <f>HEX2DEC('16進数版ステータス'!M45)</f>
        <v>8</v>
      </c>
      <c r="N45" s="38">
        <f>HEX2DEC('16進数版ステータス'!N45)</f>
        <v>6</v>
      </c>
      <c r="O45" s="38">
        <f>HEX2DEC('16進数版ステータス'!O45)</f>
        <v>6</v>
      </c>
      <c r="P45" s="39">
        <f>HEX2DEC('16進数版ステータス'!P45)</f>
        <v>23</v>
      </c>
      <c r="Q45" s="55">
        <f t="shared" si="0"/>
        <v>94</v>
      </c>
    </row>
    <row r="46" spans="1:17" ht="13.5">
      <c r="A46" s="29" t="s">
        <v>43</v>
      </c>
      <c r="B46" s="40">
        <f>HEX2DEC('16進数版ステータス'!B46)</f>
        <v>180</v>
      </c>
      <c r="C46" s="41">
        <f>HEX2DEC('16進数版ステータス'!C46)</f>
        <v>6</v>
      </c>
      <c r="D46" s="41">
        <f>HEX2DEC('16進数版ステータス'!D46)</f>
        <v>12</v>
      </c>
      <c r="E46" s="41">
        <f>HEX2DEC('16進数版ステータス'!E46)</f>
        <v>4</v>
      </c>
      <c r="F46" s="41">
        <f>HEX2DEC('16進数版ステータス'!F46)</f>
        <v>4</v>
      </c>
      <c r="G46" s="41">
        <f>HEX2DEC('16進数版ステータス'!G46)</f>
        <v>10</v>
      </c>
      <c r="H46" s="41">
        <f>HEX2DEC('16進数版ステータス'!H46)</f>
        <v>12</v>
      </c>
      <c r="I46" s="41">
        <f>HEX2DEC('16進数版ステータス'!I46)</f>
        <v>8</v>
      </c>
      <c r="J46" s="41">
        <f>HEX2DEC('16進数版ステータス'!J46)</f>
        <v>8</v>
      </c>
      <c r="K46" s="41">
        <f>HEX2DEC('16進数版ステータス'!K46)</f>
        <v>8</v>
      </c>
      <c r="L46" s="41">
        <f>HEX2DEC('16進数版ステータス'!L46)</f>
        <v>6</v>
      </c>
      <c r="M46" s="41">
        <f>HEX2DEC('16進数版ステータス'!M46)</f>
        <v>10</v>
      </c>
      <c r="N46" s="41">
        <f>HEX2DEC('16進数版ステータス'!N46)</f>
        <v>8</v>
      </c>
      <c r="O46" s="41">
        <f>HEX2DEC('16進数版ステータス'!O46)</f>
        <v>8</v>
      </c>
      <c r="P46" s="42">
        <f>HEX2DEC('16進数版ステータス'!P46)</f>
        <v>0</v>
      </c>
      <c r="Q46" s="53">
        <f t="shared" si="0"/>
        <v>104</v>
      </c>
    </row>
    <row r="47" spans="1:17" ht="13.5">
      <c r="A47" s="29" t="s">
        <v>44</v>
      </c>
      <c r="B47" s="40">
        <f>HEX2DEC('16進数版ステータス'!B47)</f>
        <v>200</v>
      </c>
      <c r="C47" s="41">
        <f>HEX2DEC('16進数版ステータス'!C47)</f>
        <v>8</v>
      </c>
      <c r="D47" s="41">
        <f>HEX2DEC('16進数版ステータス'!D47)</f>
        <v>11</v>
      </c>
      <c r="E47" s="41">
        <f>HEX2DEC('16進数版ステータス'!E47)</f>
        <v>8</v>
      </c>
      <c r="F47" s="41">
        <f>HEX2DEC('16進数版ステータス'!F47)</f>
        <v>6</v>
      </c>
      <c r="G47" s="41">
        <f>HEX2DEC('16進数版ステータス'!G47)</f>
        <v>8</v>
      </c>
      <c r="H47" s="41">
        <f>HEX2DEC('16進数版ステータス'!H47)</f>
        <v>10</v>
      </c>
      <c r="I47" s="41">
        <f>HEX2DEC('16進数版ステータス'!I47)</f>
        <v>8</v>
      </c>
      <c r="J47" s="41">
        <f>HEX2DEC('16進数版ステータス'!J47)</f>
        <v>8</v>
      </c>
      <c r="K47" s="41">
        <f>HEX2DEC('16進数版ステータス'!K47)</f>
        <v>6</v>
      </c>
      <c r="L47" s="41">
        <f>HEX2DEC('16進数版ステータス'!L47)</f>
        <v>6</v>
      </c>
      <c r="M47" s="41">
        <f>HEX2DEC('16進数版ステータス'!M47)</f>
        <v>6</v>
      </c>
      <c r="N47" s="41">
        <f>HEX2DEC('16進数版ステータス'!N47)</f>
        <v>6</v>
      </c>
      <c r="O47" s="41">
        <f>HEX2DEC('16進数版ステータス'!O47)</f>
        <v>6</v>
      </c>
      <c r="P47" s="42">
        <f>HEX2DEC('16進数版ステータス'!P47)</f>
        <v>0</v>
      </c>
      <c r="Q47" s="53">
        <f t="shared" si="0"/>
        <v>97</v>
      </c>
    </row>
    <row r="48" spans="1:17" ht="13.5">
      <c r="A48" s="29" t="s">
        <v>45</v>
      </c>
      <c r="B48" s="40">
        <f>HEX2DEC('16進数版ステータス'!B48)</f>
        <v>200</v>
      </c>
      <c r="C48" s="41">
        <f>HEX2DEC('16進数版ステータス'!C48)</f>
        <v>10</v>
      </c>
      <c r="D48" s="41">
        <f>HEX2DEC('16進数版ステータス'!D48)</f>
        <v>8</v>
      </c>
      <c r="E48" s="41">
        <f>HEX2DEC('16進数版ステータス'!E48)</f>
        <v>8</v>
      </c>
      <c r="F48" s="41">
        <f>HEX2DEC('16進数版ステータス'!F48)</f>
        <v>13</v>
      </c>
      <c r="G48" s="41">
        <f>HEX2DEC('16進数版ステータス'!G48)</f>
        <v>12</v>
      </c>
      <c r="H48" s="41">
        <f>HEX2DEC('16進数版ステータス'!H48)</f>
        <v>8</v>
      </c>
      <c r="I48" s="41">
        <f>HEX2DEC('16進数版ステータス'!I48)</f>
        <v>10</v>
      </c>
      <c r="J48" s="41">
        <f>HEX2DEC('16進数版ステータス'!J48)</f>
        <v>8</v>
      </c>
      <c r="K48" s="41">
        <f>HEX2DEC('16進数版ステータス'!K48)</f>
        <v>10</v>
      </c>
      <c r="L48" s="41">
        <f>HEX2DEC('16進数版ステータス'!L48)</f>
        <v>6</v>
      </c>
      <c r="M48" s="41">
        <f>HEX2DEC('16進数版ステータス'!M48)</f>
        <v>8</v>
      </c>
      <c r="N48" s="41">
        <f>HEX2DEC('16進数版ステータス'!N48)</f>
        <v>10</v>
      </c>
      <c r="O48" s="41">
        <f>HEX2DEC('16進数版ステータス'!O48)</f>
        <v>8</v>
      </c>
      <c r="P48" s="42">
        <f>HEX2DEC('16進数版ステータス'!P48)</f>
        <v>0</v>
      </c>
      <c r="Q48" s="53">
        <f t="shared" si="0"/>
        <v>119</v>
      </c>
    </row>
    <row r="49" spans="1:17" ht="13.5">
      <c r="A49" s="29" t="s">
        <v>46</v>
      </c>
      <c r="B49" s="40">
        <f>HEX2DEC('16進数版ステータス'!B49)</f>
        <v>200</v>
      </c>
      <c r="C49" s="41">
        <f>HEX2DEC('16進数版ステータス'!C49)</f>
        <v>10</v>
      </c>
      <c r="D49" s="41">
        <f>HEX2DEC('16進数版ステータス'!D49)</f>
        <v>9</v>
      </c>
      <c r="E49" s="41">
        <f>HEX2DEC('16進数版ステータス'!E49)</f>
        <v>8</v>
      </c>
      <c r="F49" s="41">
        <f>HEX2DEC('16進数版ステータス'!F49)</f>
        <v>12</v>
      </c>
      <c r="G49" s="41">
        <f>HEX2DEC('16進数版ステータス'!G49)</f>
        <v>6</v>
      </c>
      <c r="H49" s="41">
        <f>HEX2DEC('16進数版ステータス'!H49)</f>
        <v>10</v>
      </c>
      <c r="I49" s="41">
        <f>HEX2DEC('16進数版ステータス'!I49)</f>
        <v>6</v>
      </c>
      <c r="J49" s="41">
        <f>HEX2DEC('16進数版ステータス'!J49)</f>
        <v>8</v>
      </c>
      <c r="K49" s="41">
        <f>HEX2DEC('16進数版ステータス'!K49)</f>
        <v>6</v>
      </c>
      <c r="L49" s="41">
        <f>HEX2DEC('16進数版ステータス'!L49)</f>
        <v>8</v>
      </c>
      <c r="M49" s="41">
        <f>HEX2DEC('16進数版ステータス'!M49)</f>
        <v>8</v>
      </c>
      <c r="N49" s="41">
        <f>HEX2DEC('16進数版ステータス'!N49)</f>
        <v>6</v>
      </c>
      <c r="O49" s="41">
        <f>HEX2DEC('16進数版ステータス'!O49)</f>
        <v>10</v>
      </c>
      <c r="P49" s="42">
        <f>HEX2DEC('16進数版ステータス'!P49)</f>
        <v>0</v>
      </c>
      <c r="Q49" s="53">
        <f t="shared" si="0"/>
        <v>107</v>
      </c>
    </row>
    <row r="50" spans="1:17" ht="14.25" thickBot="1">
      <c r="A50" s="30" t="s">
        <v>47</v>
      </c>
      <c r="B50" s="43">
        <f>HEX2DEC('16進数版ステータス'!B50)</f>
        <v>180</v>
      </c>
      <c r="C50" s="44">
        <f>HEX2DEC('16進数版ステータス'!C50)</f>
        <v>4</v>
      </c>
      <c r="D50" s="44">
        <f>HEX2DEC('16進数版ステータス'!D50)</f>
        <v>10</v>
      </c>
      <c r="E50" s="44">
        <f>HEX2DEC('16進数版ステータス'!E50)</f>
        <v>6</v>
      </c>
      <c r="F50" s="44">
        <f>HEX2DEC('16進数版ステータス'!F50)</f>
        <v>8</v>
      </c>
      <c r="G50" s="44">
        <f>HEX2DEC('16進数版ステータス'!G50)</f>
        <v>14</v>
      </c>
      <c r="H50" s="44">
        <f>HEX2DEC('16進数版ステータス'!H50)</f>
        <v>6</v>
      </c>
      <c r="I50" s="44">
        <f>HEX2DEC('16進数版ステータス'!I50)</f>
        <v>10</v>
      </c>
      <c r="J50" s="44">
        <f>HEX2DEC('16進数版ステータス'!J50)</f>
        <v>8</v>
      </c>
      <c r="K50" s="44">
        <f>HEX2DEC('16進数版ステータス'!K50)</f>
        <v>10</v>
      </c>
      <c r="L50" s="44">
        <f>HEX2DEC('16進数版ステータス'!L50)</f>
        <v>8</v>
      </c>
      <c r="M50" s="44">
        <f>HEX2DEC('16進数版ステータス'!M50)</f>
        <v>10</v>
      </c>
      <c r="N50" s="44">
        <f>HEX2DEC('16進数版ステータス'!N50)</f>
        <v>10</v>
      </c>
      <c r="O50" s="44">
        <f>HEX2DEC('16進数版ステータス'!O50)</f>
        <v>8</v>
      </c>
      <c r="P50" s="45">
        <f>HEX2DEC('16進数版ステータス'!P50)</f>
        <v>0</v>
      </c>
      <c r="Q50" s="54">
        <f t="shared" si="0"/>
        <v>112</v>
      </c>
    </row>
    <row r="51" spans="1:17" ht="14.25" thickBot="1">
      <c r="A51" s="12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6"/>
      <c r="O51" s="46"/>
      <c r="P51" s="46"/>
      <c r="Q51" s="51"/>
    </row>
    <row r="52" spans="1:17" ht="13.5">
      <c r="A52" s="31" t="s">
        <v>48</v>
      </c>
      <c r="B52" s="37">
        <f>HEX2DEC('16進数版ステータス'!B52)</f>
        <v>140</v>
      </c>
      <c r="C52" s="38">
        <f>HEX2DEC('16進数版ステータス'!C52)</f>
        <v>12</v>
      </c>
      <c r="D52" s="38">
        <f>HEX2DEC('16進数版ステータス'!D52)</f>
        <v>12</v>
      </c>
      <c r="E52" s="38">
        <f>HEX2DEC('16進数版ステータス'!E52)</f>
        <v>12</v>
      </c>
      <c r="F52" s="38">
        <f>HEX2DEC('16進数版ステータス'!F52)</f>
        <v>12</v>
      </c>
      <c r="G52" s="38">
        <f>HEX2DEC('16進数版ステータス'!G52)</f>
        <v>12</v>
      </c>
      <c r="H52" s="38">
        <f>HEX2DEC('16進数版ステータス'!H52)</f>
        <v>12</v>
      </c>
      <c r="I52" s="38">
        <f>HEX2DEC('16進数版ステータス'!I52)</f>
        <v>10</v>
      </c>
      <c r="J52" s="38">
        <f>HEX2DEC('16進数版ステータス'!J52)</f>
        <v>4</v>
      </c>
      <c r="K52" s="38">
        <f>HEX2DEC('16進数版ステータス'!K52)</f>
        <v>10</v>
      </c>
      <c r="L52" s="38">
        <f>HEX2DEC('16進数版ステータス'!L52)</f>
        <v>4</v>
      </c>
      <c r="M52" s="38">
        <f>HEX2DEC('16進数版ステータス'!M52)</f>
        <v>10</v>
      </c>
      <c r="N52" s="38">
        <f>HEX2DEC('16進数版ステータス'!N52)</f>
        <v>10</v>
      </c>
      <c r="O52" s="38">
        <f>HEX2DEC('16進数版ステータス'!O52)</f>
        <v>4</v>
      </c>
      <c r="P52" s="39">
        <f>HEX2DEC('16進数版ステータス'!P52)</f>
        <v>255</v>
      </c>
      <c r="Q52" s="55">
        <f t="shared" si="0"/>
        <v>124</v>
      </c>
    </row>
    <row r="53" spans="1:17" ht="13.5">
      <c r="A53" s="32" t="s">
        <v>50</v>
      </c>
      <c r="B53" s="40">
        <f>HEX2DEC('16進数版ステータス'!B53)</f>
        <v>250</v>
      </c>
      <c r="C53" s="41">
        <f>HEX2DEC('16進数版ステータス'!C53)</f>
        <v>13</v>
      </c>
      <c r="D53" s="41">
        <f>HEX2DEC('16進数版ステータス'!D53)</f>
        <v>13</v>
      </c>
      <c r="E53" s="41">
        <f>HEX2DEC('16進数版ステータス'!E53)</f>
        <v>13</v>
      </c>
      <c r="F53" s="41">
        <f>HEX2DEC('16進数版ステータス'!F53)</f>
        <v>13</v>
      </c>
      <c r="G53" s="41">
        <f>HEX2DEC('16進数版ステータス'!G53)</f>
        <v>10</v>
      </c>
      <c r="H53" s="41">
        <f>HEX2DEC('16進数版ステータス'!H53)</f>
        <v>12</v>
      </c>
      <c r="I53" s="41">
        <f>HEX2DEC('16進数版ステータス'!I53)</f>
        <v>8</v>
      </c>
      <c r="J53" s="41">
        <f>HEX2DEC('16進数版ステータス'!J53)</f>
        <v>10</v>
      </c>
      <c r="K53" s="41">
        <f>HEX2DEC('16進数版ステータス'!K53)</f>
        <v>6</v>
      </c>
      <c r="L53" s="41">
        <f>HEX2DEC('16進数版ステータス'!L53)</f>
        <v>8</v>
      </c>
      <c r="M53" s="41">
        <f>HEX2DEC('16進数版ステータス'!M53)</f>
        <v>8</v>
      </c>
      <c r="N53" s="41">
        <f>HEX2DEC('16進数版ステータス'!N53)</f>
        <v>10</v>
      </c>
      <c r="O53" s="41">
        <f>HEX2DEC('16進数版ステータス'!O53)</f>
        <v>12</v>
      </c>
      <c r="P53" s="42">
        <f>HEX2DEC('16進数版ステータス'!P53)</f>
        <v>0</v>
      </c>
      <c r="Q53" s="53">
        <f t="shared" si="0"/>
        <v>136</v>
      </c>
    </row>
    <row r="54" spans="1:17" ht="13.5">
      <c r="A54" s="32" t="s">
        <v>51</v>
      </c>
      <c r="B54" s="40">
        <f>HEX2DEC('16進数版ステータス'!B54)</f>
        <v>240</v>
      </c>
      <c r="C54" s="41">
        <f>HEX2DEC('16進数版ステータス'!C54)</f>
        <v>13</v>
      </c>
      <c r="D54" s="41">
        <f>HEX2DEC('16進数版ステータス'!D54)</f>
        <v>10</v>
      </c>
      <c r="E54" s="41">
        <f>HEX2DEC('16進数版ステータス'!E54)</f>
        <v>9</v>
      </c>
      <c r="F54" s="41">
        <f>HEX2DEC('16進数版ステータス'!F54)</f>
        <v>8</v>
      </c>
      <c r="G54" s="41">
        <f>HEX2DEC('16進数版ステータス'!G54)</f>
        <v>4</v>
      </c>
      <c r="H54" s="41">
        <f>HEX2DEC('16進数版ステータス'!H54)</f>
        <v>12</v>
      </c>
      <c r="I54" s="41">
        <f>HEX2DEC('16進数版ステータス'!I54)</f>
        <v>6</v>
      </c>
      <c r="J54" s="41">
        <f>HEX2DEC('16進数版ステータス'!J54)</f>
        <v>8</v>
      </c>
      <c r="K54" s="41">
        <f>HEX2DEC('16進数版ステータス'!K54)</f>
        <v>4</v>
      </c>
      <c r="L54" s="41">
        <f>HEX2DEC('16進数版ステータス'!L54)</f>
        <v>10</v>
      </c>
      <c r="M54" s="41">
        <f>HEX2DEC('16進数版ステータス'!M54)</f>
        <v>10</v>
      </c>
      <c r="N54" s="41">
        <f>HEX2DEC('16進数版ステータス'!N54)</f>
        <v>6</v>
      </c>
      <c r="O54" s="41">
        <f>HEX2DEC('16進数版ステータス'!O54)</f>
        <v>8</v>
      </c>
      <c r="P54" s="42">
        <f>HEX2DEC('16進数版ステータス'!P54)</f>
        <v>0</v>
      </c>
      <c r="Q54" s="53">
        <f t="shared" si="0"/>
        <v>108</v>
      </c>
    </row>
    <row r="55" spans="1:17" ht="13.5">
      <c r="A55" s="32" t="s">
        <v>52</v>
      </c>
      <c r="B55" s="40">
        <f>HEX2DEC('16進数版ステータス'!B55)</f>
        <v>200</v>
      </c>
      <c r="C55" s="41">
        <f>HEX2DEC('16進数版ステータス'!C55)</f>
        <v>10</v>
      </c>
      <c r="D55" s="41">
        <f>HEX2DEC('16進数版ステータス'!D55)</f>
        <v>10</v>
      </c>
      <c r="E55" s="41">
        <f>HEX2DEC('16進数版ステータス'!E55)</f>
        <v>10</v>
      </c>
      <c r="F55" s="41">
        <f>HEX2DEC('16進数版ステータス'!F55)</f>
        <v>6</v>
      </c>
      <c r="G55" s="41">
        <f>HEX2DEC('16進数版ステータス'!G55)</f>
        <v>8</v>
      </c>
      <c r="H55" s="41">
        <f>HEX2DEC('16進数版ステータス'!H55)</f>
        <v>10</v>
      </c>
      <c r="I55" s="41">
        <f>HEX2DEC('16進数版ステータス'!I55)</f>
        <v>6</v>
      </c>
      <c r="J55" s="41">
        <f>HEX2DEC('16進数版ステータス'!J55)</f>
        <v>8</v>
      </c>
      <c r="K55" s="41">
        <f>HEX2DEC('16進数版ステータス'!K55)</f>
        <v>4</v>
      </c>
      <c r="L55" s="41">
        <f>HEX2DEC('16進数版ステータス'!L55)</f>
        <v>8</v>
      </c>
      <c r="M55" s="41">
        <f>HEX2DEC('16進数版ステータス'!M55)</f>
        <v>6</v>
      </c>
      <c r="N55" s="41">
        <f>HEX2DEC('16進数版ステータス'!N55)</f>
        <v>8</v>
      </c>
      <c r="O55" s="41">
        <f>HEX2DEC('16進数版ステータス'!O55)</f>
        <v>8</v>
      </c>
      <c r="P55" s="42">
        <f>HEX2DEC('16進数版ステータス'!P55)</f>
        <v>6</v>
      </c>
      <c r="Q55" s="53">
        <f t="shared" si="0"/>
        <v>102</v>
      </c>
    </row>
    <row r="56" spans="1:17" ht="13.5">
      <c r="A56" s="32" t="s">
        <v>53</v>
      </c>
      <c r="B56" s="40">
        <f>HEX2DEC('16進数版ステータス'!B56)</f>
        <v>200</v>
      </c>
      <c r="C56" s="41">
        <f>HEX2DEC('16進数版ステータス'!C56)</f>
        <v>6</v>
      </c>
      <c r="D56" s="41">
        <f>HEX2DEC('16進数版ステータス'!D56)</f>
        <v>6</v>
      </c>
      <c r="E56" s="41">
        <f>HEX2DEC('16進数版ステータス'!E56)</f>
        <v>13</v>
      </c>
      <c r="F56" s="41">
        <f>HEX2DEC('16進数版ステータス'!F56)</f>
        <v>12</v>
      </c>
      <c r="G56" s="41">
        <f>HEX2DEC('16進数版ステータス'!G56)</f>
        <v>8</v>
      </c>
      <c r="H56" s="41">
        <f>HEX2DEC('16進数版ステータス'!H56)</f>
        <v>8</v>
      </c>
      <c r="I56" s="41">
        <f>HEX2DEC('16進数版ステータス'!I56)</f>
        <v>6</v>
      </c>
      <c r="J56" s="41">
        <f>HEX2DEC('16進数版ステータス'!J56)</f>
        <v>6</v>
      </c>
      <c r="K56" s="41">
        <f>HEX2DEC('16進数版ステータス'!K56)</f>
        <v>6</v>
      </c>
      <c r="L56" s="41">
        <f>HEX2DEC('16進数版ステータス'!L56)</f>
        <v>6</v>
      </c>
      <c r="M56" s="41">
        <f>HEX2DEC('16進数版ステータス'!M56)</f>
        <v>6</v>
      </c>
      <c r="N56" s="41">
        <f>HEX2DEC('16進数版ステータス'!N56)</f>
        <v>6</v>
      </c>
      <c r="O56" s="41">
        <f>HEX2DEC('16進数版ステータス'!O56)</f>
        <v>6</v>
      </c>
      <c r="P56" s="42">
        <f>HEX2DEC('16進数版ステータス'!P56)</f>
        <v>20</v>
      </c>
      <c r="Q56" s="53">
        <f t="shared" si="0"/>
        <v>95</v>
      </c>
    </row>
    <row r="57" spans="1:17" ht="14.25" thickBot="1">
      <c r="A57" s="33" t="s">
        <v>54</v>
      </c>
      <c r="B57" s="43">
        <f>HEX2DEC('16進数版ステータス'!B57)</f>
        <v>200</v>
      </c>
      <c r="C57" s="44">
        <f>HEX2DEC('16進数版ステータス'!C57)</f>
        <v>6</v>
      </c>
      <c r="D57" s="44">
        <f>HEX2DEC('16進数版ステータス'!D57)</f>
        <v>6</v>
      </c>
      <c r="E57" s="44">
        <f>HEX2DEC('16進数版ステータス'!E57)</f>
        <v>6</v>
      </c>
      <c r="F57" s="44">
        <f>HEX2DEC('16進数版ステータス'!F57)</f>
        <v>6</v>
      </c>
      <c r="G57" s="44">
        <f>HEX2DEC('16進数版ステータス'!G57)</f>
        <v>6</v>
      </c>
      <c r="H57" s="44">
        <f>HEX2DEC('16進数版ステータス'!H57)</f>
        <v>6</v>
      </c>
      <c r="I57" s="44">
        <f>HEX2DEC('16進数版ステータス'!I57)</f>
        <v>6</v>
      </c>
      <c r="J57" s="44">
        <f>HEX2DEC('16進数版ステータス'!J57)</f>
        <v>6</v>
      </c>
      <c r="K57" s="44">
        <f>HEX2DEC('16進数版ステータス'!K57)</f>
        <v>6</v>
      </c>
      <c r="L57" s="44">
        <f>HEX2DEC('16進数版ステータス'!L57)</f>
        <v>6</v>
      </c>
      <c r="M57" s="44">
        <f>HEX2DEC('16進数版ステータス'!M57)</f>
        <v>6</v>
      </c>
      <c r="N57" s="44">
        <f>HEX2DEC('16進数版ステータス'!N57)</f>
        <v>6</v>
      </c>
      <c r="O57" s="44">
        <f>HEX2DEC('16進数版ステータス'!O57)</f>
        <v>6</v>
      </c>
      <c r="P57" s="45">
        <f>HEX2DEC('16進数版ステータス'!P57)</f>
        <v>18</v>
      </c>
      <c r="Q57" s="54">
        <f t="shared" si="0"/>
        <v>78</v>
      </c>
    </row>
    <row r="58" spans="1:17" ht="14.25" thickBot="1">
      <c r="A58" s="12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46"/>
      <c r="O58" s="46"/>
      <c r="P58" s="46"/>
      <c r="Q58" s="51"/>
    </row>
    <row r="59" spans="1:17" ht="13.5">
      <c r="A59" s="34" t="s">
        <v>55</v>
      </c>
      <c r="B59" s="37">
        <f>HEX2DEC('16進数版ステータス'!B59)</f>
        <v>221</v>
      </c>
      <c r="C59" s="38">
        <f>HEX2DEC('16進数版ステータス'!C59)</f>
        <v>13</v>
      </c>
      <c r="D59" s="38">
        <f>HEX2DEC('16進数版ステータス'!D59)</f>
        <v>13</v>
      </c>
      <c r="E59" s="38">
        <f>HEX2DEC('16進数版ステータス'!E59)</f>
        <v>10</v>
      </c>
      <c r="F59" s="38">
        <f>HEX2DEC('16進数版ステータス'!F59)</f>
        <v>10</v>
      </c>
      <c r="G59" s="38">
        <f>HEX2DEC('16進数版ステータス'!G59)</f>
        <v>12</v>
      </c>
      <c r="H59" s="38">
        <f>HEX2DEC('16進数版ステータス'!H59)</f>
        <v>12</v>
      </c>
      <c r="I59" s="38">
        <f>HEX2DEC('16進数版ステータス'!I59)</f>
        <v>8</v>
      </c>
      <c r="J59" s="38">
        <f>HEX2DEC('16進数版ステータス'!J59)</f>
        <v>8</v>
      </c>
      <c r="K59" s="38">
        <f>HEX2DEC('16進数版ステータス'!K59)</f>
        <v>8</v>
      </c>
      <c r="L59" s="38">
        <f>HEX2DEC('16進数版ステータス'!L59)</f>
        <v>6</v>
      </c>
      <c r="M59" s="38">
        <f>HEX2DEC('16進数版ステータス'!M59)</f>
        <v>8</v>
      </c>
      <c r="N59" s="38">
        <f>HEX2DEC('16進数版ステータス'!N59)</f>
        <v>8</v>
      </c>
      <c r="O59" s="38">
        <f>HEX2DEC('16進数版ステータス'!O59)</f>
        <v>12</v>
      </c>
      <c r="P59" s="39">
        <f>HEX2DEC('16進数版ステータス'!P59)</f>
        <v>24</v>
      </c>
      <c r="Q59" s="55">
        <f t="shared" si="0"/>
        <v>128</v>
      </c>
    </row>
    <row r="60" spans="1:17" ht="13.5">
      <c r="A60" s="35" t="s">
        <v>56</v>
      </c>
      <c r="B60" s="40">
        <f>HEX2DEC('16進数版ステータス'!B60)</f>
        <v>255</v>
      </c>
      <c r="C60" s="41">
        <f>HEX2DEC('16進数版ステータス'!C60)</f>
        <v>14</v>
      </c>
      <c r="D60" s="41">
        <f>HEX2DEC('16進数版ステータス'!D60)</f>
        <v>14</v>
      </c>
      <c r="E60" s="41">
        <f>HEX2DEC('16進数版ステータス'!E60)</f>
        <v>12</v>
      </c>
      <c r="F60" s="41">
        <f>HEX2DEC('16進数版ステータス'!F60)</f>
        <v>12</v>
      </c>
      <c r="G60" s="41">
        <f>HEX2DEC('16進数版ステータス'!G60)</f>
        <v>8</v>
      </c>
      <c r="H60" s="41">
        <f>HEX2DEC('16進数版ステータス'!H60)</f>
        <v>14</v>
      </c>
      <c r="I60" s="41">
        <f>HEX2DEC('16進数版ステータス'!I60)</f>
        <v>6</v>
      </c>
      <c r="J60" s="41">
        <f>HEX2DEC('16進数版ステータス'!J60)</f>
        <v>10</v>
      </c>
      <c r="K60" s="41">
        <f>HEX2DEC('16進数版ステータス'!K60)</f>
        <v>4</v>
      </c>
      <c r="L60" s="41">
        <f>HEX2DEC('16進数版ステータス'!L60)</f>
        <v>10</v>
      </c>
      <c r="M60" s="41">
        <f>HEX2DEC('16進数版ステータス'!M60)</f>
        <v>8</v>
      </c>
      <c r="N60" s="41">
        <f>HEX2DEC('16進数版ステータス'!N60)</f>
        <v>6</v>
      </c>
      <c r="O60" s="41">
        <f>HEX2DEC('16進数版ステータス'!O60)</f>
        <v>6</v>
      </c>
      <c r="P60" s="42">
        <f>HEX2DEC('16進数版ステータス'!P60)</f>
        <v>0</v>
      </c>
      <c r="Q60" s="53">
        <f t="shared" si="0"/>
        <v>124</v>
      </c>
    </row>
    <row r="61" spans="1:17" ht="13.5">
      <c r="A61" s="35" t="s">
        <v>57</v>
      </c>
      <c r="B61" s="40">
        <f>HEX2DEC('16進数版ステータス'!B61)</f>
        <v>243</v>
      </c>
      <c r="C61" s="41">
        <f>HEX2DEC('16進数版ステータス'!C61)</f>
        <v>12</v>
      </c>
      <c r="D61" s="41">
        <f>HEX2DEC('16進数版ステータス'!D61)</f>
        <v>12</v>
      </c>
      <c r="E61" s="41">
        <f>HEX2DEC('16進数版ステータス'!E61)</f>
        <v>10</v>
      </c>
      <c r="F61" s="41">
        <f>HEX2DEC('16進数版ステータス'!F61)</f>
        <v>10</v>
      </c>
      <c r="G61" s="41">
        <f>HEX2DEC('16進数版ステータス'!G61)</f>
        <v>10</v>
      </c>
      <c r="H61" s="41">
        <f>HEX2DEC('16進数版ステータス'!H61)</f>
        <v>12</v>
      </c>
      <c r="I61" s="41">
        <f>HEX2DEC('16進数版ステータス'!I61)</f>
        <v>10</v>
      </c>
      <c r="J61" s="41">
        <f>HEX2DEC('16進数版ステータス'!J61)</f>
        <v>8</v>
      </c>
      <c r="K61" s="41">
        <f>HEX2DEC('16進数版ステータス'!K61)</f>
        <v>6</v>
      </c>
      <c r="L61" s="41">
        <f>HEX2DEC('16進数版ステータス'!L61)</f>
        <v>8</v>
      </c>
      <c r="M61" s="41">
        <f>HEX2DEC('16進数版ステータス'!M61)</f>
        <v>8</v>
      </c>
      <c r="N61" s="41">
        <f>HEX2DEC('16進数版ステータス'!N61)</f>
        <v>8</v>
      </c>
      <c r="O61" s="41">
        <f>HEX2DEC('16進数版ステータス'!O61)</f>
        <v>10</v>
      </c>
      <c r="P61" s="42">
        <f>HEX2DEC('16進数版ステータス'!P61)</f>
        <v>25</v>
      </c>
      <c r="Q61" s="53">
        <f t="shared" si="0"/>
        <v>124</v>
      </c>
    </row>
    <row r="62" spans="1:17" ht="13.5">
      <c r="A62" s="35" t="s">
        <v>58</v>
      </c>
      <c r="B62" s="40">
        <f>HEX2DEC('16進数版ステータス'!B62)</f>
        <v>206</v>
      </c>
      <c r="C62" s="41">
        <f>HEX2DEC('16進数版ステータス'!C62)</f>
        <v>8</v>
      </c>
      <c r="D62" s="41">
        <f>HEX2DEC('16進数版ステータス'!D62)</f>
        <v>10</v>
      </c>
      <c r="E62" s="41">
        <f>HEX2DEC('16進数版ステータス'!E62)</f>
        <v>6</v>
      </c>
      <c r="F62" s="41">
        <f>HEX2DEC('16進数版ステータス'!F62)</f>
        <v>8</v>
      </c>
      <c r="G62" s="41">
        <f>HEX2DEC('16進数版ステータス'!G62)</f>
        <v>12</v>
      </c>
      <c r="H62" s="41">
        <f>HEX2DEC('16進数版ステータス'!H62)</f>
        <v>10</v>
      </c>
      <c r="I62" s="41">
        <f>HEX2DEC('16進数版ステータス'!I62)</f>
        <v>6</v>
      </c>
      <c r="J62" s="41">
        <f>HEX2DEC('16進数版ステータス'!J62)</f>
        <v>8</v>
      </c>
      <c r="K62" s="41">
        <f>HEX2DEC('16進数版ステータス'!K62)</f>
        <v>4</v>
      </c>
      <c r="L62" s="41">
        <f>HEX2DEC('16進数版ステータス'!L62)</f>
        <v>8</v>
      </c>
      <c r="M62" s="41">
        <f>HEX2DEC('16進数版ステータス'!M62)</f>
        <v>6</v>
      </c>
      <c r="N62" s="41">
        <f>HEX2DEC('16進数版ステータス'!N62)</f>
        <v>8</v>
      </c>
      <c r="O62" s="41">
        <f>HEX2DEC('16進数版ステータス'!O62)</f>
        <v>8</v>
      </c>
      <c r="P62" s="42">
        <f>HEX2DEC('16進数版ステータス'!P62)</f>
        <v>7</v>
      </c>
      <c r="Q62" s="53">
        <f t="shared" si="0"/>
        <v>102</v>
      </c>
    </row>
    <row r="63" spans="1:17" ht="13.5">
      <c r="A63" s="35" t="s">
        <v>59</v>
      </c>
      <c r="B63" s="40">
        <f>HEX2DEC('16進数版ステータス'!B63)</f>
        <v>250</v>
      </c>
      <c r="C63" s="41">
        <f>HEX2DEC('16進数版ステータス'!C63)</f>
        <v>10</v>
      </c>
      <c r="D63" s="41">
        <f>HEX2DEC('16進数版ステータス'!D63)</f>
        <v>8</v>
      </c>
      <c r="E63" s="41">
        <f>HEX2DEC('16進数版ステータス'!E63)</f>
        <v>8</v>
      </c>
      <c r="F63" s="41">
        <f>HEX2DEC('16進数版ステータス'!F63)</f>
        <v>13</v>
      </c>
      <c r="G63" s="41">
        <f>HEX2DEC('16進数版ステータス'!G63)</f>
        <v>4</v>
      </c>
      <c r="H63" s="41">
        <f>HEX2DEC('16進数版ステータス'!H63)</f>
        <v>10</v>
      </c>
      <c r="I63" s="41">
        <f>HEX2DEC('16進数版ステータス'!I63)</f>
        <v>4</v>
      </c>
      <c r="J63" s="41">
        <f>HEX2DEC('16進数版ステータス'!J63)</f>
        <v>6</v>
      </c>
      <c r="K63" s="41">
        <f>HEX2DEC('16進数版ステータス'!K63)</f>
        <v>4</v>
      </c>
      <c r="L63" s="41">
        <f>HEX2DEC('16進数版ステータス'!L63)</f>
        <v>8</v>
      </c>
      <c r="M63" s="41">
        <f>HEX2DEC('16進数版ステータス'!M63)</f>
        <v>10</v>
      </c>
      <c r="N63" s="41">
        <f>HEX2DEC('16進数版ステータス'!N63)</f>
        <v>6</v>
      </c>
      <c r="O63" s="41">
        <f>HEX2DEC('16進数版ステータス'!O63)</f>
        <v>6</v>
      </c>
      <c r="P63" s="42">
        <f>HEX2DEC('16進数版ステータス'!P63)</f>
        <v>17</v>
      </c>
      <c r="Q63" s="53">
        <f t="shared" si="0"/>
        <v>97</v>
      </c>
    </row>
    <row r="64" spans="1:17" ht="14.25" thickBot="1">
      <c r="A64" s="36" t="s">
        <v>60</v>
      </c>
      <c r="B64" s="48">
        <f>HEX2DEC('16進数版ステータス'!B64)</f>
        <v>140</v>
      </c>
      <c r="C64" s="49">
        <f>HEX2DEC('16進数版ステータス'!C64)</f>
        <v>4</v>
      </c>
      <c r="D64" s="49">
        <f>HEX2DEC('16進数版ステータス'!D64)</f>
        <v>2</v>
      </c>
      <c r="E64" s="49">
        <f>HEX2DEC('16進数版ステータス'!E64)</f>
        <v>2</v>
      </c>
      <c r="F64" s="49">
        <f>HEX2DEC('16進数版ステータス'!F64)</f>
        <v>2</v>
      </c>
      <c r="G64" s="49">
        <f>HEX2DEC('16進数版ステータス'!G64)</f>
        <v>6</v>
      </c>
      <c r="H64" s="49">
        <f>HEX2DEC('16進数版ステータス'!H64)</f>
        <v>8</v>
      </c>
      <c r="I64" s="49">
        <f>HEX2DEC('16進数版ステータス'!I64)</f>
        <v>4</v>
      </c>
      <c r="J64" s="49">
        <f>HEX2DEC('16進数版ステータス'!J64)</f>
        <v>4</v>
      </c>
      <c r="K64" s="49">
        <f>HEX2DEC('16進数版ステータス'!K64)</f>
        <v>6</v>
      </c>
      <c r="L64" s="49">
        <f>HEX2DEC('16進数版ステータス'!L64)</f>
        <v>6</v>
      </c>
      <c r="M64" s="49">
        <f>HEX2DEC('16進数版ステータス'!M64)</f>
        <v>6</v>
      </c>
      <c r="N64" s="49">
        <f>HEX2DEC('16進数版ステータス'!N64)</f>
        <v>6</v>
      </c>
      <c r="O64" s="49">
        <f>HEX2DEC('16進数版ステータス'!O64)</f>
        <v>4</v>
      </c>
      <c r="P64" s="50">
        <f>HEX2DEC('16進数版ステータス'!P64)</f>
        <v>19</v>
      </c>
      <c r="Q64" s="54">
        <f t="shared" si="0"/>
        <v>60</v>
      </c>
    </row>
  </sheetData>
  <conditionalFormatting sqref="C3:O64">
    <cfRule type="cellIs" priority="1" dxfId="0" operator="greaterThanOrEqual" stopIfTrue="1">
      <formula>14</formula>
    </cfRule>
    <cfRule type="cellIs" priority="2" dxfId="1" operator="between" stopIfTrue="1">
      <formula>13</formula>
      <formula>12</formula>
    </cfRule>
    <cfRule type="cellIs" priority="3" dxfId="2" operator="between" stopIfTrue="1">
      <formula>11</formula>
      <formula>10</formula>
    </cfRule>
  </conditionalFormatting>
  <conditionalFormatting sqref="B3:B64">
    <cfRule type="cellIs" priority="4" dxfId="0" operator="greaterThanOrEqual" stopIfTrue="1">
      <formula>255</formula>
    </cfRule>
    <cfRule type="cellIs" priority="5" dxfId="1" operator="between" stopIfTrue="1">
      <formula>254</formula>
      <formula>240</formula>
    </cfRule>
    <cfRule type="cellIs" priority="6" dxfId="2" operator="between" stopIfTrue="1">
      <formula>239</formula>
      <formula>220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4"/>
  <sheetViews>
    <sheetView workbookViewId="0" topLeftCell="A1">
      <selection activeCell="J13" sqref="J13"/>
    </sheetView>
  </sheetViews>
  <sheetFormatPr defaultColWidth="9.00390625" defaultRowHeight="13.5"/>
  <sheetData>
    <row r="2" spans="2:16" ht="13.5">
      <c r="B2" s="1" t="s">
        <v>0</v>
      </c>
      <c r="C2" s="1" t="s">
        <v>80</v>
      </c>
      <c r="D2" s="1" t="s">
        <v>81</v>
      </c>
      <c r="E2" s="1" t="s">
        <v>82</v>
      </c>
      <c r="F2" s="1" t="s">
        <v>83</v>
      </c>
      <c r="G2" s="1" t="s">
        <v>84</v>
      </c>
      <c r="H2" s="1" t="s">
        <v>85</v>
      </c>
      <c r="I2" s="1" t="s">
        <v>93</v>
      </c>
      <c r="J2" s="1" t="s">
        <v>86</v>
      </c>
      <c r="K2" s="1" t="s">
        <v>87</v>
      </c>
      <c r="L2" s="1" t="s">
        <v>88</v>
      </c>
      <c r="M2" s="1" t="s">
        <v>89</v>
      </c>
      <c r="N2" s="1" t="s">
        <v>90</v>
      </c>
      <c r="O2" s="1" t="s">
        <v>91</v>
      </c>
      <c r="P2" s="1" t="s">
        <v>92</v>
      </c>
    </row>
    <row r="3" spans="1:16" ht="13.5">
      <c r="A3" t="s">
        <v>1</v>
      </c>
      <c r="B3" t="s">
        <v>61</v>
      </c>
      <c r="C3" t="s">
        <v>2</v>
      </c>
      <c r="D3" t="s">
        <v>3</v>
      </c>
      <c r="E3" t="s">
        <v>2</v>
      </c>
      <c r="F3" t="s">
        <v>2</v>
      </c>
      <c r="G3" t="s">
        <v>2</v>
      </c>
      <c r="H3" t="s">
        <v>2</v>
      </c>
      <c r="I3" t="s">
        <v>4</v>
      </c>
      <c r="J3" t="s">
        <v>4</v>
      </c>
      <c r="K3">
        <v>6</v>
      </c>
      <c r="L3">
        <v>8</v>
      </c>
      <c r="M3">
        <v>8</v>
      </c>
      <c r="N3" t="s">
        <v>4</v>
      </c>
      <c r="O3" t="s">
        <v>2</v>
      </c>
      <c r="P3">
        <v>1</v>
      </c>
    </row>
    <row r="4" spans="1:16" ht="13.5">
      <c r="A4" t="s">
        <v>5</v>
      </c>
      <c r="B4" t="s">
        <v>62</v>
      </c>
      <c r="C4" t="s">
        <v>4</v>
      </c>
      <c r="D4">
        <v>9</v>
      </c>
      <c r="E4">
        <v>4</v>
      </c>
      <c r="F4">
        <v>6</v>
      </c>
      <c r="G4" t="s">
        <v>4</v>
      </c>
      <c r="H4">
        <v>8</v>
      </c>
      <c r="I4">
        <v>8</v>
      </c>
      <c r="J4">
        <v>8</v>
      </c>
      <c r="K4">
        <v>6</v>
      </c>
      <c r="L4">
        <v>8</v>
      </c>
      <c r="M4">
        <v>8</v>
      </c>
      <c r="N4">
        <v>8</v>
      </c>
      <c r="O4">
        <v>6</v>
      </c>
      <c r="P4">
        <v>2</v>
      </c>
    </row>
    <row r="5" spans="1:16" ht="13.5">
      <c r="A5" t="s">
        <v>6</v>
      </c>
      <c r="B5" t="s">
        <v>62</v>
      </c>
      <c r="C5">
        <v>8</v>
      </c>
      <c r="D5">
        <v>6</v>
      </c>
      <c r="E5">
        <v>8</v>
      </c>
      <c r="F5">
        <v>6</v>
      </c>
      <c r="G5">
        <v>8</v>
      </c>
      <c r="H5">
        <v>8</v>
      </c>
      <c r="I5">
        <v>8</v>
      </c>
      <c r="J5">
        <v>8</v>
      </c>
      <c r="K5">
        <v>6</v>
      </c>
      <c r="L5">
        <v>8</v>
      </c>
      <c r="M5">
        <v>8</v>
      </c>
      <c r="N5">
        <v>4</v>
      </c>
      <c r="O5">
        <v>8</v>
      </c>
      <c r="P5">
        <v>3</v>
      </c>
    </row>
    <row r="6" spans="1:16" ht="13.5">
      <c r="A6" t="s">
        <v>7</v>
      </c>
      <c r="B6" t="s">
        <v>63</v>
      </c>
      <c r="C6" t="s">
        <v>8</v>
      </c>
      <c r="D6" t="s">
        <v>9</v>
      </c>
      <c r="E6">
        <v>6</v>
      </c>
      <c r="F6">
        <v>8</v>
      </c>
      <c r="G6">
        <v>8</v>
      </c>
      <c r="H6" t="s">
        <v>2</v>
      </c>
      <c r="I6">
        <v>6</v>
      </c>
      <c r="J6">
        <v>8</v>
      </c>
      <c r="K6">
        <v>4</v>
      </c>
      <c r="L6">
        <v>6</v>
      </c>
      <c r="M6">
        <v>4</v>
      </c>
      <c r="N6">
        <v>4</v>
      </c>
      <c r="O6">
        <v>6</v>
      </c>
      <c r="P6">
        <v>0</v>
      </c>
    </row>
    <row r="7" spans="1:16" ht="13.5">
      <c r="A7" t="s">
        <v>10</v>
      </c>
      <c r="B7" t="s">
        <v>65</v>
      </c>
      <c r="C7">
        <v>4</v>
      </c>
      <c r="D7">
        <v>4</v>
      </c>
      <c r="E7" t="s">
        <v>4</v>
      </c>
      <c r="F7" t="s">
        <v>3</v>
      </c>
      <c r="G7">
        <v>6</v>
      </c>
      <c r="H7" t="s">
        <v>4</v>
      </c>
      <c r="I7">
        <v>4</v>
      </c>
      <c r="J7">
        <v>6</v>
      </c>
      <c r="K7">
        <v>4</v>
      </c>
      <c r="L7">
        <v>8</v>
      </c>
      <c r="M7">
        <v>8</v>
      </c>
      <c r="N7">
        <v>6</v>
      </c>
      <c r="O7">
        <v>6</v>
      </c>
      <c r="P7">
        <v>0</v>
      </c>
    </row>
    <row r="8" spans="1:16" ht="13.5">
      <c r="A8" t="s">
        <v>11</v>
      </c>
      <c r="B8" t="s">
        <v>64</v>
      </c>
      <c r="C8">
        <v>1</v>
      </c>
      <c r="D8">
        <v>1</v>
      </c>
      <c r="E8" t="s">
        <v>3</v>
      </c>
      <c r="F8">
        <v>4</v>
      </c>
      <c r="G8" t="s">
        <v>2</v>
      </c>
      <c r="H8">
        <v>4</v>
      </c>
      <c r="I8">
        <v>8</v>
      </c>
      <c r="J8">
        <v>4</v>
      </c>
      <c r="K8">
        <v>8</v>
      </c>
      <c r="L8">
        <v>8</v>
      </c>
      <c r="M8">
        <v>4</v>
      </c>
      <c r="N8">
        <v>6</v>
      </c>
      <c r="O8">
        <v>4</v>
      </c>
      <c r="P8">
        <v>0</v>
      </c>
    </row>
    <row r="10" spans="1:16" ht="13.5">
      <c r="A10" t="s">
        <v>12</v>
      </c>
      <c r="B10" t="s">
        <v>66</v>
      </c>
      <c r="C10" t="s">
        <v>3</v>
      </c>
      <c r="D10" t="s">
        <v>9</v>
      </c>
      <c r="E10" t="s">
        <v>2</v>
      </c>
      <c r="F10" t="s">
        <v>2</v>
      </c>
      <c r="G10">
        <v>8</v>
      </c>
      <c r="H10" t="s">
        <v>2</v>
      </c>
      <c r="I10" t="s">
        <v>4</v>
      </c>
      <c r="J10" t="s">
        <v>4</v>
      </c>
      <c r="K10">
        <v>4</v>
      </c>
      <c r="L10">
        <v>8</v>
      </c>
      <c r="M10">
        <v>4</v>
      </c>
      <c r="N10" t="s">
        <v>4</v>
      </c>
      <c r="O10" t="s">
        <v>2</v>
      </c>
      <c r="P10">
        <v>4</v>
      </c>
    </row>
    <row r="11" spans="1:16" ht="13.5">
      <c r="A11" t="s">
        <v>13</v>
      </c>
      <c r="B11" t="s">
        <v>67</v>
      </c>
      <c r="C11" t="s">
        <v>4</v>
      </c>
      <c r="D11" t="s">
        <v>4</v>
      </c>
      <c r="E11" t="s">
        <v>4</v>
      </c>
      <c r="F11" t="s">
        <v>4</v>
      </c>
      <c r="G11" t="s">
        <v>2</v>
      </c>
      <c r="H11">
        <v>8</v>
      </c>
      <c r="I11">
        <v>8</v>
      </c>
      <c r="J11">
        <v>6</v>
      </c>
      <c r="K11">
        <v>6</v>
      </c>
      <c r="L11">
        <v>8</v>
      </c>
      <c r="M11">
        <v>8</v>
      </c>
      <c r="N11">
        <v>8</v>
      </c>
      <c r="O11" t="s">
        <v>3</v>
      </c>
      <c r="P11">
        <v>5</v>
      </c>
    </row>
    <row r="12" spans="1:16" ht="13.5">
      <c r="A12" t="s">
        <v>14</v>
      </c>
      <c r="B12" t="s">
        <v>68</v>
      </c>
      <c r="C12" t="s">
        <v>9</v>
      </c>
      <c r="D12" t="s">
        <v>2</v>
      </c>
      <c r="E12">
        <v>6</v>
      </c>
      <c r="F12">
        <v>6</v>
      </c>
      <c r="G12">
        <v>6</v>
      </c>
      <c r="H12" t="s">
        <v>2</v>
      </c>
      <c r="I12">
        <v>4</v>
      </c>
      <c r="J12">
        <v>8</v>
      </c>
      <c r="K12">
        <v>4</v>
      </c>
      <c r="L12" t="s">
        <v>4</v>
      </c>
      <c r="M12">
        <v>6</v>
      </c>
      <c r="N12">
        <v>4</v>
      </c>
      <c r="O12">
        <v>4</v>
      </c>
      <c r="P12">
        <v>0</v>
      </c>
    </row>
    <row r="13" spans="1:16" ht="13.5">
      <c r="A13" t="s">
        <v>15</v>
      </c>
      <c r="B13" t="s">
        <v>68</v>
      </c>
      <c r="C13">
        <v>6</v>
      </c>
      <c r="D13">
        <v>6</v>
      </c>
      <c r="E13">
        <v>6</v>
      </c>
      <c r="F13">
        <v>6</v>
      </c>
      <c r="G13" t="s">
        <v>2</v>
      </c>
      <c r="H13">
        <v>8</v>
      </c>
      <c r="I13" t="s">
        <v>4</v>
      </c>
      <c r="J13">
        <v>6</v>
      </c>
      <c r="K13">
        <v>6</v>
      </c>
      <c r="L13">
        <v>8</v>
      </c>
      <c r="M13">
        <v>8</v>
      </c>
      <c r="N13">
        <v>6</v>
      </c>
      <c r="O13" t="s">
        <v>2</v>
      </c>
      <c r="P13">
        <v>0</v>
      </c>
    </row>
    <row r="14" spans="1:16" ht="13.5">
      <c r="A14" t="s">
        <v>16</v>
      </c>
      <c r="B14" t="s">
        <v>69</v>
      </c>
      <c r="C14">
        <v>4</v>
      </c>
      <c r="D14">
        <v>6</v>
      </c>
      <c r="E14" t="s">
        <v>4</v>
      </c>
      <c r="F14" t="s">
        <v>9</v>
      </c>
      <c r="G14">
        <v>8</v>
      </c>
      <c r="H14" t="s">
        <v>4</v>
      </c>
      <c r="I14">
        <v>6</v>
      </c>
      <c r="J14">
        <v>8</v>
      </c>
      <c r="K14">
        <v>4</v>
      </c>
      <c r="L14" t="s">
        <v>4</v>
      </c>
      <c r="M14">
        <v>4</v>
      </c>
      <c r="N14" t="s">
        <v>4</v>
      </c>
      <c r="O14" t="s">
        <v>4</v>
      </c>
      <c r="P14">
        <v>6</v>
      </c>
    </row>
    <row r="15" spans="1:16" ht="13.5">
      <c r="A15" t="s">
        <v>17</v>
      </c>
      <c r="B15" t="s">
        <v>68</v>
      </c>
      <c r="C15">
        <v>5</v>
      </c>
      <c r="D15">
        <v>8</v>
      </c>
      <c r="E15">
        <v>2</v>
      </c>
      <c r="F15">
        <v>5</v>
      </c>
      <c r="G15">
        <v>8</v>
      </c>
      <c r="H15">
        <v>8</v>
      </c>
      <c r="I15">
        <v>6</v>
      </c>
      <c r="J15">
        <v>8</v>
      </c>
      <c r="K15">
        <v>4</v>
      </c>
      <c r="L15">
        <v>8</v>
      </c>
      <c r="M15">
        <v>4</v>
      </c>
      <c r="N15">
        <v>8</v>
      </c>
      <c r="O15">
        <v>6</v>
      </c>
      <c r="P15">
        <v>7</v>
      </c>
    </row>
    <row r="17" spans="1:16" ht="13.5">
      <c r="A17" t="s">
        <v>18</v>
      </c>
      <c r="B17" t="s">
        <v>70</v>
      </c>
      <c r="C17" t="s">
        <v>2</v>
      </c>
      <c r="D17" t="s">
        <v>3</v>
      </c>
      <c r="E17" t="s">
        <v>4</v>
      </c>
      <c r="F17" t="s">
        <v>4</v>
      </c>
      <c r="G17" t="s">
        <v>4</v>
      </c>
      <c r="H17" t="s">
        <v>4</v>
      </c>
      <c r="I17" t="s">
        <v>4</v>
      </c>
      <c r="J17">
        <v>8</v>
      </c>
      <c r="K17">
        <v>6</v>
      </c>
      <c r="L17">
        <v>8</v>
      </c>
      <c r="M17">
        <v>8</v>
      </c>
      <c r="N17">
        <v>8</v>
      </c>
      <c r="O17">
        <v>8</v>
      </c>
      <c r="P17">
        <v>8</v>
      </c>
    </row>
    <row r="18" spans="1:16" ht="13.5">
      <c r="A18" t="s">
        <v>19</v>
      </c>
      <c r="B18" t="s">
        <v>71</v>
      </c>
      <c r="C18" t="s">
        <v>3</v>
      </c>
      <c r="D18" t="s">
        <v>2</v>
      </c>
      <c r="E18" t="s">
        <v>4</v>
      </c>
      <c r="F18" t="s">
        <v>4</v>
      </c>
      <c r="G18" t="s">
        <v>4</v>
      </c>
      <c r="H18" t="s">
        <v>4</v>
      </c>
      <c r="I18" t="s">
        <v>4</v>
      </c>
      <c r="J18">
        <v>8</v>
      </c>
      <c r="K18">
        <v>6</v>
      </c>
      <c r="L18">
        <v>8</v>
      </c>
      <c r="M18">
        <v>8</v>
      </c>
      <c r="N18">
        <v>8</v>
      </c>
      <c r="O18" t="s">
        <v>4</v>
      </c>
      <c r="P18">
        <v>9</v>
      </c>
    </row>
    <row r="19" spans="1:16" ht="13.5">
      <c r="A19" t="s">
        <v>20</v>
      </c>
      <c r="B19" t="s">
        <v>72</v>
      </c>
      <c r="C19">
        <v>3</v>
      </c>
      <c r="D19">
        <v>6</v>
      </c>
      <c r="E19" t="s">
        <v>4</v>
      </c>
      <c r="F19">
        <v>5</v>
      </c>
      <c r="G19" t="s">
        <v>2</v>
      </c>
      <c r="H19">
        <v>4</v>
      </c>
      <c r="I19">
        <v>8</v>
      </c>
      <c r="J19">
        <v>6</v>
      </c>
      <c r="K19">
        <v>6</v>
      </c>
      <c r="L19">
        <v>6</v>
      </c>
      <c r="M19">
        <v>4</v>
      </c>
      <c r="N19">
        <v>6</v>
      </c>
      <c r="O19">
        <v>6</v>
      </c>
      <c r="P19">
        <v>6</v>
      </c>
    </row>
    <row r="20" spans="1:16" ht="13.5">
      <c r="A20" t="s">
        <v>21</v>
      </c>
      <c r="B20" t="s">
        <v>72</v>
      </c>
      <c r="C20">
        <v>5</v>
      </c>
      <c r="D20">
        <v>7</v>
      </c>
      <c r="E20" t="s">
        <v>4</v>
      </c>
      <c r="F20" t="s">
        <v>2</v>
      </c>
      <c r="G20" t="s">
        <v>3</v>
      </c>
      <c r="H20">
        <v>6</v>
      </c>
      <c r="I20" t="s">
        <v>4</v>
      </c>
      <c r="J20">
        <v>6</v>
      </c>
      <c r="K20" t="s">
        <v>4</v>
      </c>
      <c r="L20">
        <v>8</v>
      </c>
      <c r="M20" t="s">
        <v>4</v>
      </c>
      <c r="N20" t="s">
        <v>4</v>
      </c>
      <c r="O20">
        <v>6</v>
      </c>
      <c r="P20">
        <v>0</v>
      </c>
    </row>
    <row r="21" spans="1:16" ht="13.5">
      <c r="A21" t="s">
        <v>22</v>
      </c>
      <c r="B21" t="s">
        <v>71</v>
      </c>
      <c r="C21" t="s">
        <v>8</v>
      </c>
      <c r="D21" t="s">
        <v>8</v>
      </c>
      <c r="E21" t="s">
        <v>8</v>
      </c>
      <c r="F21" t="s">
        <v>2</v>
      </c>
      <c r="G21" t="s">
        <v>4</v>
      </c>
      <c r="H21" t="s">
        <v>4</v>
      </c>
      <c r="I21">
        <v>8</v>
      </c>
      <c r="J21">
        <v>8</v>
      </c>
      <c r="K21">
        <v>6</v>
      </c>
      <c r="L21">
        <v>8</v>
      </c>
      <c r="M21">
        <v>4</v>
      </c>
      <c r="N21">
        <v>4</v>
      </c>
      <c r="O21">
        <v>6</v>
      </c>
      <c r="P21" t="s">
        <v>4</v>
      </c>
    </row>
    <row r="22" spans="1:16" ht="13.5">
      <c r="A22" t="s">
        <v>23</v>
      </c>
      <c r="B22" t="s">
        <v>68</v>
      </c>
      <c r="C22">
        <v>6</v>
      </c>
      <c r="D22">
        <v>2</v>
      </c>
      <c r="E22">
        <v>2</v>
      </c>
      <c r="F22" t="s">
        <v>4</v>
      </c>
      <c r="G22">
        <v>6</v>
      </c>
      <c r="H22">
        <v>6</v>
      </c>
      <c r="I22" t="s">
        <v>4</v>
      </c>
      <c r="J22" t="s">
        <v>4</v>
      </c>
      <c r="K22">
        <v>6</v>
      </c>
      <c r="L22">
        <v>6</v>
      </c>
      <c r="M22" t="s">
        <v>4</v>
      </c>
      <c r="N22">
        <v>4</v>
      </c>
      <c r="O22" t="s">
        <v>2</v>
      </c>
      <c r="P22" t="s">
        <v>8</v>
      </c>
    </row>
    <row r="24" spans="1:16" ht="13.5">
      <c r="A24" t="s">
        <v>24</v>
      </c>
      <c r="B24" t="s">
        <v>71</v>
      </c>
      <c r="C24" t="s">
        <v>9</v>
      </c>
      <c r="D24" t="s">
        <v>4</v>
      </c>
      <c r="E24" t="s">
        <v>4</v>
      </c>
      <c r="F24" t="s">
        <v>9</v>
      </c>
      <c r="G24" t="s">
        <v>2</v>
      </c>
      <c r="H24" t="s">
        <v>3</v>
      </c>
      <c r="I24">
        <v>8</v>
      </c>
      <c r="J24" t="s">
        <v>4</v>
      </c>
      <c r="K24">
        <v>6</v>
      </c>
      <c r="L24">
        <v>8</v>
      </c>
      <c r="M24" t="s">
        <v>4</v>
      </c>
      <c r="N24">
        <v>8</v>
      </c>
      <c r="O24" t="s">
        <v>2</v>
      </c>
      <c r="P24" t="s">
        <v>2</v>
      </c>
    </row>
    <row r="25" spans="1:16" ht="13.5">
      <c r="A25" t="s">
        <v>25</v>
      </c>
      <c r="B25" t="s">
        <v>70</v>
      </c>
      <c r="C25" t="s">
        <v>4</v>
      </c>
      <c r="D25" t="s">
        <v>4</v>
      </c>
      <c r="E25" t="s">
        <v>3</v>
      </c>
      <c r="F25" t="s">
        <v>9</v>
      </c>
      <c r="G25" t="s">
        <v>4</v>
      </c>
      <c r="H25" t="s">
        <v>4</v>
      </c>
      <c r="I25">
        <v>8</v>
      </c>
      <c r="J25">
        <v>8</v>
      </c>
      <c r="K25">
        <v>6</v>
      </c>
      <c r="L25">
        <v>8</v>
      </c>
      <c r="M25">
        <v>8</v>
      </c>
      <c r="N25">
        <v>6</v>
      </c>
      <c r="O25" t="s">
        <v>2</v>
      </c>
      <c r="P25" t="s">
        <v>9</v>
      </c>
    </row>
    <row r="26" spans="1:16" ht="13.5">
      <c r="A26" t="s">
        <v>26</v>
      </c>
      <c r="B26" t="s">
        <v>73</v>
      </c>
      <c r="C26" t="s">
        <v>2</v>
      </c>
      <c r="D26" t="s">
        <v>2</v>
      </c>
      <c r="E26" t="s">
        <v>2</v>
      </c>
      <c r="F26" t="s">
        <v>2</v>
      </c>
      <c r="G26">
        <v>4</v>
      </c>
      <c r="H26">
        <v>4</v>
      </c>
      <c r="I26">
        <v>4</v>
      </c>
      <c r="J26">
        <v>4</v>
      </c>
      <c r="K26">
        <v>4</v>
      </c>
      <c r="L26" t="s">
        <v>4</v>
      </c>
      <c r="M26">
        <v>8</v>
      </c>
      <c r="N26" t="s">
        <v>4</v>
      </c>
      <c r="O26">
        <v>4</v>
      </c>
      <c r="P26" t="s">
        <v>3</v>
      </c>
    </row>
    <row r="27" spans="1:16" ht="13.5">
      <c r="A27" t="s">
        <v>27</v>
      </c>
      <c r="B27" t="s">
        <v>74</v>
      </c>
      <c r="C27">
        <v>2</v>
      </c>
      <c r="D27">
        <v>4</v>
      </c>
      <c r="E27">
        <v>6</v>
      </c>
      <c r="F27">
        <v>4</v>
      </c>
      <c r="G27" t="s">
        <v>2</v>
      </c>
      <c r="H27">
        <v>6</v>
      </c>
      <c r="I27">
        <v>8</v>
      </c>
      <c r="J27">
        <v>6</v>
      </c>
      <c r="K27">
        <v>8</v>
      </c>
      <c r="L27">
        <v>6</v>
      </c>
      <c r="M27" t="s">
        <v>4</v>
      </c>
      <c r="N27">
        <v>6</v>
      </c>
      <c r="O27">
        <v>6</v>
      </c>
      <c r="P27">
        <v>0</v>
      </c>
    </row>
    <row r="28" spans="1:16" ht="13.5">
      <c r="A28" t="s">
        <v>28</v>
      </c>
      <c r="B28" t="s">
        <v>67</v>
      </c>
      <c r="C28">
        <v>6</v>
      </c>
      <c r="D28">
        <v>5</v>
      </c>
      <c r="E28">
        <v>8</v>
      </c>
      <c r="F28" t="s">
        <v>9</v>
      </c>
      <c r="G28">
        <v>4</v>
      </c>
      <c r="H28" t="s">
        <v>4</v>
      </c>
      <c r="I28">
        <v>4</v>
      </c>
      <c r="J28">
        <v>8</v>
      </c>
      <c r="K28">
        <v>4</v>
      </c>
      <c r="L28" t="s">
        <v>4</v>
      </c>
      <c r="M28">
        <v>6</v>
      </c>
      <c r="N28">
        <v>8</v>
      </c>
      <c r="O28">
        <v>6</v>
      </c>
      <c r="P28" t="s">
        <v>29</v>
      </c>
    </row>
    <row r="29" spans="1:16" ht="13.5">
      <c r="A29" t="s">
        <v>30</v>
      </c>
      <c r="B29" t="s">
        <v>75</v>
      </c>
      <c r="C29">
        <v>2</v>
      </c>
      <c r="D29" t="s">
        <v>2</v>
      </c>
      <c r="E29">
        <v>2</v>
      </c>
      <c r="F29">
        <v>2</v>
      </c>
      <c r="G29" t="s">
        <v>4</v>
      </c>
      <c r="H29">
        <v>6</v>
      </c>
      <c r="I29">
        <v>6</v>
      </c>
      <c r="J29">
        <v>6</v>
      </c>
      <c r="K29">
        <v>6</v>
      </c>
      <c r="L29">
        <v>8</v>
      </c>
      <c r="M29">
        <v>4</v>
      </c>
      <c r="N29">
        <v>6</v>
      </c>
      <c r="O29" t="s">
        <v>3</v>
      </c>
      <c r="P29">
        <v>7</v>
      </c>
    </row>
    <row r="31" spans="1:16" ht="13.5">
      <c r="A31" t="s">
        <v>31</v>
      </c>
      <c r="B31" t="s">
        <v>70</v>
      </c>
      <c r="C31">
        <v>8</v>
      </c>
      <c r="D31" t="s">
        <v>3</v>
      </c>
      <c r="E31">
        <v>6</v>
      </c>
      <c r="F31">
        <v>4</v>
      </c>
      <c r="G31" t="s">
        <v>2</v>
      </c>
      <c r="H31" t="s">
        <v>4</v>
      </c>
      <c r="I31">
        <v>8</v>
      </c>
      <c r="J31">
        <v>8</v>
      </c>
      <c r="K31">
        <v>8</v>
      </c>
      <c r="L31">
        <v>6</v>
      </c>
      <c r="M31">
        <v>8</v>
      </c>
      <c r="N31">
        <v>6</v>
      </c>
      <c r="O31" t="s">
        <v>4</v>
      </c>
      <c r="P31">
        <v>10</v>
      </c>
    </row>
    <row r="32" spans="1:16" ht="13.5">
      <c r="A32" t="s">
        <v>32</v>
      </c>
      <c r="B32" t="s">
        <v>71</v>
      </c>
      <c r="C32">
        <v>8</v>
      </c>
      <c r="D32">
        <v>4</v>
      </c>
      <c r="E32">
        <v>6</v>
      </c>
      <c r="F32" t="s">
        <v>2</v>
      </c>
      <c r="G32">
        <v>6</v>
      </c>
      <c r="H32" t="s">
        <v>2</v>
      </c>
      <c r="I32">
        <v>6</v>
      </c>
      <c r="J32">
        <v>8</v>
      </c>
      <c r="K32">
        <v>4</v>
      </c>
      <c r="L32" t="s">
        <v>4</v>
      </c>
      <c r="M32">
        <v>8</v>
      </c>
      <c r="N32">
        <v>6</v>
      </c>
      <c r="O32">
        <v>8</v>
      </c>
      <c r="P32">
        <v>17</v>
      </c>
    </row>
    <row r="33" spans="1:16" ht="13.5">
      <c r="A33" t="s">
        <v>33</v>
      </c>
      <c r="B33" t="s">
        <v>69</v>
      </c>
      <c r="C33" t="s">
        <v>2</v>
      </c>
      <c r="D33">
        <v>6</v>
      </c>
      <c r="E33">
        <v>4</v>
      </c>
      <c r="F33">
        <v>4</v>
      </c>
      <c r="G33" t="s">
        <v>4</v>
      </c>
      <c r="H33" t="s">
        <v>4</v>
      </c>
      <c r="I33">
        <v>6</v>
      </c>
      <c r="J33">
        <v>8</v>
      </c>
      <c r="K33">
        <v>6</v>
      </c>
      <c r="L33">
        <v>6</v>
      </c>
      <c r="M33">
        <v>6</v>
      </c>
      <c r="N33">
        <v>6</v>
      </c>
      <c r="O33">
        <v>6</v>
      </c>
      <c r="P33">
        <v>4</v>
      </c>
    </row>
    <row r="34" spans="1:16" ht="13.5">
      <c r="A34" t="s">
        <v>34</v>
      </c>
      <c r="B34" t="s">
        <v>68</v>
      </c>
      <c r="C34" t="s">
        <v>4</v>
      </c>
      <c r="D34">
        <v>4</v>
      </c>
      <c r="E34">
        <v>4</v>
      </c>
      <c r="F34">
        <v>4</v>
      </c>
      <c r="G34" t="s">
        <v>2</v>
      </c>
      <c r="H34">
        <v>8</v>
      </c>
      <c r="I34" t="s">
        <v>4</v>
      </c>
      <c r="J34">
        <v>8</v>
      </c>
      <c r="K34">
        <v>8</v>
      </c>
      <c r="L34">
        <v>4</v>
      </c>
      <c r="M34">
        <v>6</v>
      </c>
      <c r="N34">
        <v>8</v>
      </c>
      <c r="O34">
        <v>6</v>
      </c>
      <c r="P34">
        <v>15</v>
      </c>
    </row>
    <row r="35" spans="1:16" ht="13.5">
      <c r="A35" t="s">
        <v>21</v>
      </c>
      <c r="B35">
        <v>96</v>
      </c>
      <c r="C35">
        <v>2</v>
      </c>
      <c r="D35">
        <v>4</v>
      </c>
      <c r="E35">
        <v>8</v>
      </c>
      <c r="F35" t="s">
        <v>2</v>
      </c>
      <c r="G35" t="s">
        <v>3</v>
      </c>
      <c r="H35">
        <v>6</v>
      </c>
      <c r="I35" t="s">
        <v>4</v>
      </c>
      <c r="J35">
        <v>6</v>
      </c>
      <c r="K35" t="s">
        <v>4</v>
      </c>
      <c r="L35">
        <v>8</v>
      </c>
      <c r="M35" t="s">
        <v>4</v>
      </c>
      <c r="N35" t="s">
        <v>4</v>
      </c>
      <c r="O35">
        <v>8</v>
      </c>
      <c r="P35">
        <v>0</v>
      </c>
    </row>
    <row r="36" spans="1:16" ht="13.5">
      <c r="A36" t="s">
        <v>35</v>
      </c>
      <c r="B36" t="s">
        <v>72</v>
      </c>
      <c r="C36">
        <v>6</v>
      </c>
      <c r="D36">
        <v>6</v>
      </c>
      <c r="E36">
        <v>6</v>
      </c>
      <c r="F36">
        <v>8</v>
      </c>
      <c r="G36">
        <v>8</v>
      </c>
      <c r="H36">
        <v>8</v>
      </c>
      <c r="I36">
        <v>6</v>
      </c>
      <c r="J36">
        <v>6</v>
      </c>
      <c r="K36">
        <v>6</v>
      </c>
      <c r="L36">
        <v>8</v>
      </c>
      <c r="M36">
        <v>6</v>
      </c>
      <c r="N36">
        <v>8</v>
      </c>
      <c r="O36">
        <v>6</v>
      </c>
      <c r="P36">
        <v>0</v>
      </c>
    </row>
    <row r="38" spans="1:16" ht="13.5">
      <c r="A38" t="s">
        <v>36</v>
      </c>
      <c r="B38" t="s">
        <v>73</v>
      </c>
      <c r="C38" t="s">
        <v>3</v>
      </c>
      <c r="D38" t="s">
        <v>8</v>
      </c>
      <c r="E38" t="s">
        <v>4</v>
      </c>
      <c r="F38" t="s">
        <v>2</v>
      </c>
      <c r="G38" t="s">
        <v>4</v>
      </c>
      <c r="H38" t="s">
        <v>2</v>
      </c>
      <c r="I38" t="s">
        <v>4</v>
      </c>
      <c r="J38" t="s">
        <v>4</v>
      </c>
      <c r="K38">
        <v>6</v>
      </c>
      <c r="L38">
        <v>8</v>
      </c>
      <c r="M38">
        <v>8</v>
      </c>
      <c r="N38">
        <v>8</v>
      </c>
      <c r="O38" t="s">
        <v>4</v>
      </c>
      <c r="P38">
        <v>10</v>
      </c>
    </row>
    <row r="39" spans="1:16" ht="13.5">
      <c r="A39" t="s">
        <v>37</v>
      </c>
      <c r="B39" t="s">
        <v>76</v>
      </c>
      <c r="C39" t="s">
        <v>3</v>
      </c>
      <c r="D39" t="s">
        <v>2</v>
      </c>
      <c r="E39">
        <v>8</v>
      </c>
      <c r="F39">
        <v>8</v>
      </c>
      <c r="G39" t="s">
        <v>2</v>
      </c>
      <c r="H39" t="s">
        <v>2</v>
      </c>
      <c r="I39" t="s">
        <v>4</v>
      </c>
      <c r="J39">
        <v>8</v>
      </c>
      <c r="K39">
        <v>6</v>
      </c>
      <c r="L39">
        <v>8</v>
      </c>
      <c r="M39">
        <v>6</v>
      </c>
      <c r="N39">
        <v>8</v>
      </c>
      <c r="O39" t="s">
        <v>4</v>
      </c>
      <c r="P39">
        <v>16</v>
      </c>
    </row>
    <row r="40" spans="1:16" ht="13.5">
      <c r="A40" t="s">
        <v>38</v>
      </c>
      <c r="B40" t="s">
        <v>70</v>
      </c>
      <c r="C40">
        <v>7</v>
      </c>
      <c r="D40" t="s">
        <v>4</v>
      </c>
      <c r="E40">
        <v>4</v>
      </c>
      <c r="F40">
        <v>6</v>
      </c>
      <c r="G40">
        <v>6</v>
      </c>
      <c r="H40" t="s">
        <v>4</v>
      </c>
      <c r="I40">
        <v>6</v>
      </c>
      <c r="J40">
        <v>6</v>
      </c>
      <c r="K40">
        <v>4</v>
      </c>
      <c r="L40">
        <v>8</v>
      </c>
      <c r="M40">
        <v>6</v>
      </c>
      <c r="N40">
        <v>6</v>
      </c>
      <c r="O40">
        <v>6</v>
      </c>
      <c r="P40">
        <v>0</v>
      </c>
    </row>
    <row r="41" spans="1:16" ht="13.5">
      <c r="A41" t="s">
        <v>39</v>
      </c>
      <c r="B41" t="s">
        <v>72</v>
      </c>
      <c r="C41">
        <v>8</v>
      </c>
      <c r="D41">
        <v>8</v>
      </c>
      <c r="E41" t="s">
        <v>4</v>
      </c>
      <c r="F41">
        <v>7</v>
      </c>
      <c r="G41" t="s">
        <v>4</v>
      </c>
      <c r="H41" t="s">
        <v>4</v>
      </c>
      <c r="I41">
        <v>6</v>
      </c>
      <c r="J41">
        <v>6</v>
      </c>
      <c r="K41">
        <v>6</v>
      </c>
      <c r="L41">
        <v>8</v>
      </c>
      <c r="M41">
        <v>6</v>
      </c>
      <c r="N41">
        <v>6</v>
      </c>
      <c r="O41">
        <v>8</v>
      </c>
      <c r="P41">
        <v>0</v>
      </c>
    </row>
    <row r="42" spans="1:16" ht="13.5">
      <c r="A42" t="s">
        <v>40</v>
      </c>
      <c r="B42" t="s">
        <v>74</v>
      </c>
      <c r="C42">
        <v>7</v>
      </c>
      <c r="D42">
        <v>3</v>
      </c>
      <c r="E42">
        <v>6</v>
      </c>
      <c r="F42">
        <v>6</v>
      </c>
      <c r="G42" t="s">
        <v>4</v>
      </c>
      <c r="H42">
        <v>8</v>
      </c>
      <c r="I42">
        <v>6</v>
      </c>
      <c r="J42">
        <v>6</v>
      </c>
      <c r="K42">
        <v>8</v>
      </c>
      <c r="L42">
        <v>4</v>
      </c>
      <c r="M42">
        <v>8</v>
      </c>
      <c r="N42">
        <v>6</v>
      </c>
      <c r="O42" t="s">
        <v>4</v>
      </c>
      <c r="P42">
        <v>0</v>
      </c>
    </row>
    <row r="43" spans="1:16" ht="13.5">
      <c r="A43" t="s">
        <v>41</v>
      </c>
      <c r="B43" t="s">
        <v>74</v>
      </c>
      <c r="C43">
        <v>5</v>
      </c>
      <c r="D43">
        <v>7</v>
      </c>
      <c r="E43">
        <v>6</v>
      </c>
      <c r="F43">
        <v>6</v>
      </c>
      <c r="G43" t="s">
        <v>4</v>
      </c>
      <c r="H43">
        <v>8</v>
      </c>
      <c r="I43">
        <v>6</v>
      </c>
      <c r="J43">
        <v>6</v>
      </c>
      <c r="K43">
        <v>8</v>
      </c>
      <c r="L43">
        <v>4</v>
      </c>
      <c r="M43">
        <v>8</v>
      </c>
      <c r="N43">
        <v>6</v>
      </c>
      <c r="O43" t="s">
        <v>4</v>
      </c>
      <c r="P43">
        <v>0</v>
      </c>
    </row>
    <row r="45" spans="1:16" ht="13.5">
      <c r="A45" t="s">
        <v>42</v>
      </c>
      <c r="B45" t="s">
        <v>70</v>
      </c>
      <c r="C45">
        <v>8</v>
      </c>
      <c r="D45">
        <v>4</v>
      </c>
      <c r="E45">
        <v>6</v>
      </c>
      <c r="F45" t="s">
        <v>2</v>
      </c>
      <c r="G45">
        <v>6</v>
      </c>
      <c r="H45" t="s">
        <v>2</v>
      </c>
      <c r="I45">
        <v>4</v>
      </c>
      <c r="J45">
        <v>8</v>
      </c>
      <c r="K45">
        <v>4</v>
      </c>
      <c r="L45" t="s">
        <v>4</v>
      </c>
      <c r="M45">
        <v>8</v>
      </c>
      <c r="N45">
        <v>6</v>
      </c>
      <c r="O45">
        <v>6</v>
      </c>
      <c r="P45">
        <v>17</v>
      </c>
    </row>
    <row r="46" spans="1:16" ht="13.5">
      <c r="A46" t="s">
        <v>43</v>
      </c>
      <c r="B46" t="s">
        <v>68</v>
      </c>
      <c r="C46">
        <v>6</v>
      </c>
      <c r="D46" t="s">
        <v>2</v>
      </c>
      <c r="E46">
        <v>4</v>
      </c>
      <c r="F46">
        <v>4</v>
      </c>
      <c r="G46" t="s">
        <v>4</v>
      </c>
      <c r="H46" t="s">
        <v>2</v>
      </c>
      <c r="I46">
        <v>8</v>
      </c>
      <c r="J46">
        <v>8</v>
      </c>
      <c r="K46">
        <v>8</v>
      </c>
      <c r="L46">
        <v>6</v>
      </c>
      <c r="M46" t="s">
        <v>4</v>
      </c>
      <c r="N46">
        <v>8</v>
      </c>
      <c r="O46">
        <v>8</v>
      </c>
      <c r="P46">
        <v>0</v>
      </c>
    </row>
    <row r="47" spans="1:16" ht="13.5">
      <c r="A47" t="s">
        <v>44</v>
      </c>
      <c r="B47" t="s">
        <v>72</v>
      </c>
      <c r="C47">
        <v>8</v>
      </c>
      <c r="D47" t="s">
        <v>8</v>
      </c>
      <c r="E47">
        <v>8</v>
      </c>
      <c r="F47">
        <v>6</v>
      </c>
      <c r="G47">
        <v>8</v>
      </c>
      <c r="H47" t="s">
        <v>4</v>
      </c>
      <c r="I47">
        <v>8</v>
      </c>
      <c r="J47">
        <v>8</v>
      </c>
      <c r="K47">
        <v>6</v>
      </c>
      <c r="L47">
        <v>6</v>
      </c>
      <c r="M47">
        <v>6</v>
      </c>
      <c r="N47">
        <v>6</v>
      </c>
      <c r="O47">
        <v>6</v>
      </c>
      <c r="P47">
        <v>0</v>
      </c>
    </row>
    <row r="48" spans="1:16" ht="13.5">
      <c r="A48" t="s">
        <v>45</v>
      </c>
      <c r="B48" t="s">
        <v>72</v>
      </c>
      <c r="C48" t="s">
        <v>4</v>
      </c>
      <c r="D48">
        <v>8</v>
      </c>
      <c r="E48">
        <v>8</v>
      </c>
      <c r="F48" t="s">
        <v>9</v>
      </c>
      <c r="G48" t="s">
        <v>2</v>
      </c>
      <c r="H48">
        <v>8</v>
      </c>
      <c r="I48" t="s">
        <v>4</v>
      </c>
      <c r="J48">
        <v>8</v>
      </c>
      <c r="K48" t="s">
        <v>4</v>
      </c>
      <c r="L48">
        <v>6</v>
      </c>
      <c r="M48">
        <v>8</v>
      </c>
      <c r="N48" t="s">
        <v>4</v>
      </c>
      <c r="O48">
        <v>8</v>
      </c>
      <c r="P48">
        <v>0</v>
      </c>
    </row>
    <row r="49" spans="1:16" ht="13.5">
      <c r="A49" t="s">
        <v>46</v>
      </c>
      <c r="B49" t="s">
        <v>72</v>
      </c>
      <c r="C49" t="s">
        <v>4</v>
      </c>
      <c r="D49">
        <v>9</v>
      </c>
      <c r="E49">
        <v>8</v>
      </c>
      <c r="F49" t="s">
        <v>2</v>
      </c>
      <c r="G49">
        <v>6</v>
      </c>
      <c r="H49" t="s">
        <v>4</v>
      </c>
      <c r="I49">
        <v>6</v>
      </c>
      <c r="J49">
        <v>8</v>
      </c>
      <c r="K49">
        <v>6</v>
      </c>
      <c r="L49">
        <v>8</v>
      </c>
      <c r="M49">
        <v>8</v>
      </c>
      <c r="N49">
        <v>6</v>
      </c>
      <c r="O49" t="s">
        <v>4</v>
      </c>
      <c r="P49">
        <v>0</v>
      </c>
    </row>
    <row r="50" spans="1:16" ht="13.5">
      <c r="A50" t="s">
        <v>47</v>
      </c>
      <c r="B50" t="s">
        <v>68</v>
      </c>
      <c r="C50">
        <v>4</v>
      </c>
      <c r="D50" t="s">
        <v>4</v>
      </c>
      <c r="E50">
        <v>6</v>
      </c>
      <c r="F50">
        <v>8</v>
      </c>
      <c r="G50" t="s">
        <v>3</v>
      </c>
      <c r="H50">
        <v>6</v>
      </c>
      <c r="I50" t="s">
        <v>4</v>
      </c>
      <c r="J50">
        <v>8</v>
      </c>
      <c r="K50" t="s">
        <v>4</v>
      </c>
      <c r="L50">
        <v>8</v>
      </c>
      <c r="M50" t="s">
        <v>4</v>
      </c>
      <c r="N50" t="s">
        <v>4</v>
      </c>
      <c r="O50">
        <v>8</v>
      </c>
      <c r="P50">
        <v>0</v>
      </c>
    </row>
    <row r="52" spans="1:16" ht="13.5">
      <c r="A52" t="s">
        <v>48</v>
      </c>
      <c r="B52" t="s">
        <v>75</v>
      </c>
      <c r="C52" t="s">
        <v>2</v>
      </c>
      <c r="D52" t="s">
        <v>2</v>
      </c>
      <c r="E52" t="s">
        <v>2</v>
      </c>
      <c r="F52" t="s">
        <v>2</v>
      </c>
      <c r="G52" t="s">
        <v>2</v>
      </c>
      <c r="H52" t="s">
        <v>2</v>
      </c>
      <c r="I52" t="s">
        <v>4</v>
      </c>
      <c r="J52">
        <v>4</v>
      </c>
      <c r="K52" t="s">
        <v>4</v>
      </c>
      <c r="L52">
        <v>4</v>
      </c>
      <c r="M52" t="s">
        <v>4</v>
      </c>
      <c r="N52" t="s">
        <v>4</v>
      </c>
      <c r="O52">
        <v>4</v>
      </c>
      <c r="P52" t="s">
        <v>49</v>
      </c>
    </row>
    <row r="53" spans="1:16" ht="13.5">
      <c r="A53" t="s">
        <v>50</v>
      </c>
      <c r="B53" t="s">
        <v>66</v>
      </c>
      <c r="C53" t="s">
        <v>9</v>
      </c>
      <c r="D53" t="s">
        <v>9</v>
      </c>
      <c r="E53" t="s">
        <v>9</v>
      </c>
      <c r="F53" t="s">
        <v>9</v>
      </c>
      <c r="G53" t="s">
        <v>4</v>
      </c>
      <c r="H53" t="s">
        <v>2</v>
      </c>
      <c r="I53">
        <v>8</v>
      </c>
      <c r="J53" t="s">
        <v>4</v>
      </c>
      <c r="K53">
        <v>6</v>
      </c>
      <c r="L53">
        <v>8</v>
      </c>
      <c r="M53">
        <v>8</v>
      </c>
      <c r="N53" t="s">
        <v>4</v>
      </c>
      <c r="O53" t="s">
        <v>2</v>
      </c>
      <c r="P53">
        <v>0</v>
      </c>
    </row>
    <row r="54" spans="1:16" ht="13.5">
      <c r="A54" t="s">
        <v>51</v>
      </c>
      <c r="B54" t="s">
        <v>70</v>
      </c>
      <c r="C54" t="s">
        <v>9</v>
      </c>
      <c r="D54" t="s">
        <v>4</v>
      </c>
      <c r="E54">
        <v>9</v>
      </c>
      <c r="F54">
        <v>8</v>
      </c>
      <c r="G54">
        <v>4</v>
      </c>
      <c r="H54" t="s">
        <v>2</v>
      </c>
      <c r="I54">
        <v>6</v>
      </c>
      <c r="J54">
        <v>8</v>
      </c>
      <c r="K54">
        <v>4</v>
      </c>
      <c r="L54" t="s">
        <v>4</v>
      </c>
      <c r="M54" t="s">
        <v>4</v>
      </c>
      <c r="N54">
        <v>6</v>
      </c>
      <c r="O54">
        <v>8</v>
      </c>
      <c r="P54">
        <v>0</v>
      </c>
    </row>
    <row r="55" spans="1:16" ht="13.5">
      <c r="A55" t="s">
        <v>52</v>
      </c>
      <c r="B55" t="s">
        <v>72</v>
      </c>
      <c r="C55" t="s">
        <v>4</v>
      </c>
      <c r="D55" t="s">
        <v>4</v>
      </c>
      <c r="E55" t="s">
        <v>4</v>
      </c>
      <c r="F55">
        <v>6</v>
      </c>
      <c r="G55">
        <v>8</v>
      </c>
      <c r="H55" t="s">
        <v>4</v>
      </c>
      <c r="I55">
        <v>6</v>
      </c>
      <c r="J55">
        <v>8</v>
      </c>
      <c r="K55">
        <v>4</v>
      </c>
      <c r="L55">
        <v>8</v>
      </c>
      <c r="M55">
        <v>6</v>
      </c>
      <c r="N55">
        <v>8</v>
      </c>
      <c r="O55">
        <v>8</v>
      </c>
      <c r="P55">
        <v>6</v>
      </c>
    </row>
    <row r="56" spans="1:16" ht="13.5">
      <c r="A56" t="s">
        <v>53</v>
      </c>
      <c r="B56" t="s">
        <v>72</v>
      </c>
      <c r="C56">
        <v>6</v>
      </c>
      <c r="D56">
        <v>6</v>
      </c>
      <c r="E56" t="s">
        <v>9</v>
      </c>
      <c r="F56" t="s">
        <v>2</v>
      </c>
      <c r="G56">
        <v>8</v>
      </c>
      <c r="H56">
        <v>8</v>
      </c>
      <c r="I56">
        <v>6</v>
      </c>
      <c r="J56">
        <v>6</v>
      </c>
      <c r="K56">
        <v>6</v>
      </c>
      <c r="L56">
        <v>6</v>
      </c>
      <c r="M56">
        <v>6</v>
      </c>
      <c r="N56">
        <v>6</v>
      </c>
      <c r="O56">
        <v>6</v>
      </c>
      <c r="P56">
        <v>14</v>
      </c>
    </row>
    <row r="57" spans="1:16" ht="13.5">
      <c r="A57" t="s">
        <v>54</v>
      </c>
      <c r="B57" t="s">
        <v>72</v>
      </c>
      <c r="C57">
        <v>6</v>
      </c>
      <c r="D57">
        <v>6</v>
      </c>
      <c r="E57">
        <v>6</v>
      </c>
      <c r="F57">
        <v>6</v>
      </c>
      <c r="G57">
        <v>6</v>
      </c>
      <c r="H57">
        <v>6</v>
      </c>
      <c r="I57">
        <v>6</v>
      </c>
      <c r="J57">
        <v>6</v>
      </c>
      <c r="K57">
        <v>6</v>
      </c>
      <c r="L57">
        <v>6</v>
      </c>
      <c r="M57">
        <v>6</v>
      </c>
      <c r="N57">
        <v>6</v>
      </c>
      <c r="O57">
        <v>6</v>
      </c>
      <c r="P57">
        <v>12</v>
      </c>
    </row>
    <row r="59" spans="1:16" ht="13.5">
      <c r="A59" t="s">
        <v>55</v>
      </c>
      <c r="B59" t="s">
        <v>77</v>
      </c>
      <c r="C59" t="s">
        <v>9</v>
      </c>
      <c r="D59" t="s">
        <v>9</v>
      </c>
      <c r="E59" t="s">
        <v>4</v>
      </c>
      <c r="F59" t="s">
        <v>4</v>
      </c>
      <c r="G59" t="s">
        <v>2</v>
      </c>
      <c r="H59" t="s">
        <v>2</v>
      </c>
      <c r="I59">
        <v>8</v>
      </c>
      <c r="J59">
        <v>8</v>
      </c>
      <c r="K59">
        <v>8</v>
      </c>
      <c r="L59">
        <v>6</v>
      </c>
      <c r="M59">
        <v>8</v>
      </c>
      <c r="N59">
        <v>8</v>
      </c>
      <c r="O59" t="s">
        <v>2</v>
      </c>
      <c r="P59">
        <v>18</v>
      </c>
    </row>
    <row r="60" spans="1:16" ht="13.5">
      <c r="A60" t="s">
        <v>56</v>
      </c>
      <c r="B60" t="s">
        <v>73</v>
      </c>
      <c r="C60" t="s">
        <v>3</v>
      </c>
      <c r="D60" t="s">
        <v>3</v>
      </c>
      <c r="E60" t="s">
        <v>2</v>
      </c>
      <c r="F60" t="s">
        <v>2</v>
      </c>
      <c r="G60">
        <v>8</v>
      </c>
      <c r="H60" t="s">
        <v>3</v>
      </c>
      <c r="I60">
        <v>6</v>
      </c>
      <c r="J60" t="s">
        <v>4</v>
      </c>
      <c r="K60">
        <v>4</v>
      </c>
      <c r="L60" t="s">
        <v>4</v>
      </c>
      <c r="M60">
        <v>8</v>
      </c>
      <c r="N60">
        <v>6</v>
      </c>
      <c r="O60">
        <v>6</v>
      </c>
      <c r="P60">
        <v>0</v>
      </c>
    </row>
    <row r="61" spans="1:16" ht="13.5">
      <c r="A61" t="s">
        <v>57</v>
      </c>
      <c r="B61" t="s">
        <v>78</v>
      </c>
      <c r="C61" t="s">
        <v>2</v>
      </c>
      <c r="D61" t="s">
        <v>2</v>
      </c>
      <c r="E61" t="s">
        <v>4</v>
      </c>
      <c r="F61" t="s">
        <v>4</v>
      </c>
      <c r="G61" t="s">
        <v>4</v>
      </c>
      <c r="H61" t="s">
        <v>2</v>
      </c>
      <c r="I61" t="s">
        <v>4</v>
      </c>
      <c r="J61">
        <v>8</v>
      </c>
      <c r="K61">
        <v>6</v>
      </c>
      <c r="L61">
        <v>8</v>
      </c>
      <c r="M61">
        <v>8</v>
      </c>
      <c r="N61">
        <v>8</v>
      </c>
      <c r="O61" t="s">
        <v>4</v>
      </c>
      <c r="P61">
        <v>19</v>
      </c>
    </row>
    <row r="62" spans="1:16" ht="13.5">
      <c r="A62" t="s">
        <v>58</v>
      </c>
      <c r="B62" t="s">
        <v>79</v>
      </c>
      <c r="C62">
        <v>8</v>
      </c>
      <c r="D62" t="s">
        <v>4</v>
      </c>
      <c r="E62">
        <v>6</v>
      </c>
      <c r="F62">
        <v>8</v>
      </c>
      <c r="G62" t="s">
        <v>2</v>
      </c>
      <c r="H62" t="s">
        <v>4</v>
      </c>
      <c r="I62">
        <v>6</v>
      </c>
      <c r="J62">
        <v>8</v>
      </c>
      <c r="K62">
        <v>4</v>
      </c>
      <c r="L62">
        <v>8</v>
      </c>
      <c r="M62">
        <v>6</v>
      </c>
      <c r="N62">
        <v>8</v>
      </c>
      <c r="O62">
        <v>8</v>
      </c>
      <c r="P62">
        <v>7</v>
      </c>
    </row>
    <row r="63" spans="1:16" ht="13.5">
      <c r="A63" t="s">
        <v>59</v>
      </c>
      <c r="B63" t="s">
        <v>66</v>
      </c>
      <c r="C63" t="s">
        <v>4</v>
      </c>
      <c r="D63">
        <v>8</v>
      </c>
      <c r="E63">
        <v>8</v>
      </c>
      <c r="F63" t="s">
        <v>9</v>
      </c>
      <c r="G63">
        <v>4</v>
      </c>
      <c r="H63" t="s">
        <v>4</v>
      </c>
      <c r="I63">
        <v>4</v>
      </c>
      <c r="J63">
        <v>6</v>
      </c>
      <c r="K63">
        <v>4</v>
      </c>
      <c r="L63">
        <v>8</v>
      </c>
      <c r="M63" t="s">
        <v>4</v>
      </c>
      <c r="N63">
        <v>6</v>
      </c>
      <c r="O63">
        <v>6</v>
      </c>
      <c r="P63">
        <v>11</v>
      </c>
    </row>
    <row r="64" spans="1:16" ht="13.5">
      <c r="A64" t="s">
        <v>60</v>
      </c>
      <c r="B64" t="s">
        <v>75</v>
      </c>
      <c r="C64">
        <v>4</v>
      </c>
      <c r="D64">
        <v>2</v>
      </c>
      <c r="E64">
        <v>2</v>
      </c>
      <c r="F64">
        <v>2</v>
      </c>
      <c r="G64">
        <v>6</v>
      </c>
      <c r="H64">
        <v>8</v>
      </c>
      <c r="I64">
        <v>4</v>
      </c>
      <c r="J64">
        <v>4</v>
      </c>
      <c r="K64">
        <v>6</v>
      </c>
      <c r="L64">
        <v>6</v>
      </c>
      <c r="M64">
        <v>6</v>
      </c>
      <c r="N64">
        <v>6</v>
      </c>
      <c r="O64">
        <v>4</v>
      </c>
      <c r="P64">
        <v>13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D1">
      <selection activeCell="K23" sqref="K23"/>
    </sheetView>
  </sheetViews>
  <sheetFormatPr defaultColWidth="9.00390625" defaultRowHeight="13.5"/>
  <cols>
    <col min="1" max="1" width="10.00390625" style="0" customWidth="1"/>
  </cols>
  <sheetData>
    <row r="1" ht="14.25" thickBot="1">
      <c r="A1" s="3"/>
    </row>
    <row r="2" spans="1:20" ht="14.25" thickBot="1">
      <c r="A2" s="2"/>
      <c r="B2" s="65" t="s">
        <v>0</v>
      </c>
      <c r="C2" s="7" t="s">
        <v>80</v>
      </c>
      <c r="D2" s="7" t="s">
        <v>81</v>
      </c>
      <c r="E2" s="7" t="s">
        <v>82</v>
      </c>
      <c r="F2" s="7" t="s">
        <v>83</v>
      </c>
      <c r="G2" s="7" t="s">
        <v>84</v>
      </c>
      <c r="H2" s="7" t="s">
        <v>85</v>
      </c>
      <c r="I2" s="7" t="s">
        <v>93</v>
      </c>
      <c r="J2" s="7" t="s">
        <v>86</v>
      </c>
      <c r="K2" s="7" t="s">
        <v>87</v>
      </c>
      <c r="L2" s="7" t="s">
        <v>88</v>
      </c>
      <c r="M2" s="7" t="s">
        <v>89</v>
      </c>
      <c r="N2" s="7" t="s">
        <v>90</v>
      </c>
      <c r="O2" s="7" t="s">
        <v>91</v>
      </c>
      <c r="P2" s="7" t="s">
        <v>92</v>
      </c>
      <c r="Q2" s="67" t="s">
        <v>95</v>
      </c>
      <c r="R2" s="65" t="s">
        <v>96</v>
      </c>
      <c r="S2" s="7" t="s">
        <v>97</v>
      </c>
      <c r="T2" s="8" t="s">
        <v>98</v>
      </c>
    </row>
    <row r="3" spans="1:20" ht="13.5">
      <c r="A3" s="9" t="s">
        <v>1</v>
      </c>
      <c r="B3" s="66">
        <f>HEX2DEC('16進数版ステータス'!B3)</f>
        <v>240</v>
      </c>
      <c r="C3" s="38">
        <f>HEX2DEC('16進数版ステータス'!C3)</f>
        <v>12</v>
      </c>
      <c r="D3" s="38">
        <f>HEX2DEC('16進数版ステータス'!D3)</f>
        <v>14</v>
      </c>
      <c r="E3" s="38">
        <f>HEX2DEC('16進数版ステータス'!E3)</f>
        <v>12</v>
      </c>
      <c r="F3" s="38">
        <f>HEX2DEC('16進数版ステータス'!F3)</f>
        <v>12</v>
      </c>
      <c r="G3" s="38">
        <f>HEX2DEC('16進数版ステータス'!G3)</f>
        <v>12</v>
      </c>
      <c r="H3" s="38">
        <f>HEX2DEC('16進数版ステータス'!H3)</f>
        <v>12</v>
      </c>
      <c r="I3" s="38">
        <f>HEX2DEC('16進数版ステータス'!I3)</f>
        <v>10</v>
      </c>
      <c r="J3" s="38">
        <f>HEX2DEC('16進数版ステータス'!J3)</f>
        <v>10</v>
      </c>
      <c r="K3" s="38">
        <f>HEX2DEC('16進数版ステータス'!K3)</f>
        <v>6</v>
      </c>
      <c r="L3" s="38">
        <f>HEX2DEC('16進数版ステータス'!L3)</f>
        <v>8</v>
      </c>
      <c r="M3" s="38">
        <f>HEX2DEC('16進数版ステータス'!M3)</f>
        <v>8</v>
      </c>
      <c r="N3" s="38">
        <f>HEX2DEC('16進数版ステータス'!N3)</f>
        <v>10</v>
      </c>
      <c r="O3" s="38">
        <f>HEX2DEC('16進数版ステータス'!O3)</f>
        <v>12</v>
      </c>
      <c r="P3" s="38">
        <f>HEX2DEC('16進数版ステータス'!P3)</f>
        <v>1</v>
      </c>
      <c r="Q3" s="68">
        <f aca="true" t="shared" si="0" ref="Q3:Q34">SUM(C3:F3)</f>
        <v>50</v>
      </c>
      <c r="R3" s="38">
        <f aca="true" t="shared" si="1" ref="R3:R34">H3+J3</f>
        <v>22</v>
      </c>
      <c r="S3" s="38">
        <f aca="true" t="shared" si="2" ref="S3:S34">ROUNDUP((B3/20)+SUM(C3:J3),0)</f>
        <v>106</v>
      </c>
      <c r="T3" s="39">
        <f aca="true" t="shared" si="3" ref="T3:T34">ROUNDUP((B3/20)+SUM(C3:O3),0)</f>
        <v>150</v>
      </c>
    </row>
    <row r="4" spans="1:20" ht="13.5">
      <c r="A4" s="32" t="s">
        <v>50</v>
      </c>
      <c r="B4" s="63">
        <f>HEX2DEC('16進数版ステータス'!B53)</f>
        <v>250</v>
      </c>
      <c r="C4" s="41">
        <f>HEX2DEC('16進数版ステータス'!C53)</f>
        <v>13</v>
      </c>
      <c r="D4" s="41">
        <f>HEX2DEC('16進数版ステータス'!D53)</f>
        <v>13</v>
      </c>
      <c r="E4" s="41">
        <f>HEX2DEC('16進数版ステータス'!E53)</f>
        <v>13</v>
      </c>
      <c r="F4" s="41">
        <f>HEX2DEC('16進数版ステータス'!F53)</f>
        <v>13</v>
      </c>
      <c r="G4" s="41">
        <f>HEX2DEC('16進数版ステータス'!G53)</f>
        <v>10</v>
      </c>
      <c r="H4" s="41">
        <f>HEX2DEC('16進数版ステータス'!H53)</f>
        <v>12</v>
      </c>
      <c r="I4" s="41">
        <f>HEX2DEC('16進数版ステータス'!I53)</f>
        <v>8</v>
      </c>
      <c r="J4" s="41">
        <f>HEX2DEC('16進数版ステータス'!J53)</f>
        <v>10</v>
      </c>
      <c r="K4" s="41">
        <f>HEX2DEC('16進数版ステータス'!K53)</f>
        <v>6</v>
      </c>
      <c r="L4" s="41">
        <f>HEX2DEC('16進数版ステータス'!L53)</f>
        <v>8</v>
      </c>
      <c r="M4" s="41">
        <f>HEX2DEC('16進数版ステータス'!M53)</f>
        <v>8</v>
      </c>
      <c r="N4" s="41">
        <f>HEX2DEC('16進数版ステータス'!N53)</f>
        <v>10</v>
      </c>
      <c r="O4" s="41">
        <f>HEX2DEC('16進数版ステータス'!O53)</f>
        <v>12</v>
      </c>
      <c r="P4" s="41">
        <f>HEX2DEC('16進数版ステータス'!P53)</f>
        <v>0</v>
      </c>
      <c r="Q4" s="69">
        <f t="shared" si="0"/>
        <v>52</v>
      </c>
      <c r="R4" s="41">
        <f t="shared" si="1"/>
        <v>22</v>
      </c>
      <c r="S4" s="41">
        <f t="shared" si="2"/>
        <v>105</v>
      </c>
      <c r="T4" s="42">
        <f t="shared" si="3"/>
        <v>149</v>
      </c>
    </row>
    <row r="5" spans="1:20" ht="13.5">
      <c r="A5" s="20" t="s">
        <v>24</v>
      </c>
      <c r="B5" s="63">
        <f>HEX2DEC('16進数版ステータス'!B24)</f>
        <v>230</v>
      </c>
      <c r="C5" s="41">
        <f>HEX2DEC('16進数版ステータス'!C24)</f>
        <v>13</v>
      </c>
      <c r="D5" s="41">
        <f>HEX2DEC('16進数版ステータス'!D24)</f>
        <v>10</v>
      </c>
      <c r="E5" s="41">
        <f>HEX2DEC('16進数版ステータス'!E24)</f>
        <v>10</v>
      </c>
      <c r="F5" s="41">
        <f>HEX2DEC('16進数版ステータス'!F24)</f>
        <v>13</v>
      </c>
      <c r="G5" s="41">
        <f>HEX2DEC('16進数版ステータス'!G24)</f>
        <v>12</v>
      </c>
      <c r="H5" s="41">
        <f>HEX2DEC('16進数版ステータス'!H24)</f>
        <v>14</v>
      </c>
      <c r="I5" s="41">
        <f>HEX2DEC('16進数版ステータス'!I24)</f>
        <v>8</v>
      </c>
      <c r="J5" s="41">
        <f>HEX2DEC('16進数版ステータス'!J24)</f>
        <v>10</v>
      </c>
      <c r="K5" s="41">
        <f>HEX2DEC('16進数版ステータス'!K24)</f>
        <v>6</v>
      </c>
      <c r="L5" s="41">
        <f>HEX2DEC('16進数版ステータス'!L24)</f>
        <v>8</v>
      </c>
      <c r="M5" s="41">
        <f>HEX2DEC('16進数版ステータス'!M24)</f>
        <v>10</v>
      </c>
      <c r="N5" s="41">
        <f>HEX2DEC('16進数版ステータス'!N24)</f>
        <v>8</v>
      </c>
      <c r="O5" s="41">
        <f>HEX2DEC('16進数版ステータス'!O24)</f>
        <v>12</v>
      </c>
      <c r="P5" s="41">
        <f>HEX2DEC('16進数版ステータス'!P24)</f>
        <v>12</v>
      </c>
      <c r="Q5" s="69">
        <f t="shared" si="0"/>
        <v>46</v>
      </c>
      <c r="R5" s="41">
        <f t="shared" si="1"/>
        <v>24</v>
      </c>
      <c r="S5" s="41">
        <f t="shared" si="2"/>
        <v>102</v>
      </c>
      <c r="T5" s="42">
        <f t="shared" si="3"/>
        <v>146</v>
      </c>
    </row>
    <row r="6" spans="1:20" ht="13.5">
      <c r="A6" s="14" t="s">
        <v>12</v>
      </c>
      <c r="B6" s="63">
        <f>HEX2DEC('16進数版ステータス'!B10)</f>
        <v>250</v>
      </c>
      <c r="C6" s="41">
        <f>HEX2DEC('16進数版ステータス'!C10)</f>
        <v>14</v>
      </c>
      <c r="D6" s="41">
        <f>HEX2DEC('16進数版ステータス'!D10)</f>
        <v>13</v>
      </c>
      <c r="E6" s="41">
        <f>HEX2DEC('16進数版ステータス'!E10)</f>
        <v>12</v>
      </c>
      <c r="F6" s="41">
        <f>HEX2DEC('16進数版ステータス'!F10)</f>
        <v>12</v>
      </c>
      <c r="G6" s="41">
        <f>HEX2DEC('16進数版ステータス'!G10)</f>
        <v>8</v>
      </c>
      <c r="H6" s="41">
        <f>HEX2DEC('16進数版ステータス'!H10)</f>
        <v>12</v>
      </c>
      <c r="I6" s="41">
        <f>HEX2DEC('16進数版ステータス'!I10)</f>
        <v>10</v>
      </c>
      <c r="J6" s="41">
        <f>HEX2DEC('16進数版ステータス'!J10)</f>
        <v>10</v>
      </c>
      <c r="K6" s="41">
        <f>HEX2DEC('16進数版ステータス'!K10)</f>
        <v>4</v>
      </c>
      <c r="L6" s="41">
        <f>HEX2DEC('16進数版ステータス'!L10)</f>
        <v>8</v>
      </c>
      <c r="M6" s="41">
        <f>HEX2DEC('16進数版ステータス'!M10)</f>
        <v>4</v>
      </c>
      <c r="N6" s="41">
        <f>HEX2DEC('16進数版ステータス'!N10)</f>
        <v>10</v>
      </c>
      <c r="O6" s="41">
        <f>HEX2DEC('16進数版ステータス'!O10)</f>
        <v>12</v>
      </c>
      <c r="P6" s="41">
        <f>HEX2DEC('16進数版ステータス'!P10)</f>
        <v>4</v>
      </c>
      <c r="Q6" s="69">
        <f t="shared" si="0"/>
        <v>51</v>
      </c>
      <c r="R6" s="41">
        <f t="shared" si="1"/>
        <v>22</v>
      </c>
      <c r="S6" s="41">
        <f t="shared" si="2"/>
        <v>104</v>
      </c>
      <c r="T6" s="42">
        <f t="shared" si="3"/>
        <v>142</v>
      </c>
    </row>
    <row r="7" spans="1:20" ht="13.5">
      <c r="A7" s="26" t="s">
        <v>36</v>
      </c>
      <c r="B7" s="63">
        <f>HEX2DEC('16進数版ステータス'!B38)</f>
        <v>255</v>
      </c>
      <c r="C7" s="41">
        <f>HEX2DEC('16進数版ステータス'!C38)</f>
        <v>14</v>
      </c>
      <c r="D7" s="41">
        <f>HEX2DEC('16進数版ステータス'!D38)</f>
        <v>11</v>
      </c>
      <c r="E7" s="41">
        <f>HEX2DEC('16進数版ステータス'!E38)</f>
        <v>10</v>
      </c>
      <c r="F7" s="41">
        <f>HEX2DEC('16進数版ステータス'!F38)</f>
        <v>12</v>
      </c>
      <c r="G7" s="41">
        <f>HEX2DEC('16進数版ステータス'!G38)</f>
        <v>10</v>
      </c>
      <c r="H7" s="41">
        <f>HEX2DEC('16進数版ステータス'!H38)</f>
        <v>12</v>
      </c>
      <c r="I7" s="41">
        <f>HEX2DEC('16進数版ステータス'!I38)</f>
        <v>10</v>
      </c>
      <c r="J7" s="41">
        <f>HEX2DEC('16進数版ステータス'!J38)</f>
        <v>10</v>
      </c>
      <c r="K7" s="41">
        <f>HEX2DEC('16進数版ステータス'!K38)</f>
        <v>6</v>
      </c>
      <c r="L7" s="41">
        <f>HEX2DEC('16進数版ステータス'!L38)</f>
        <v>8</v>
      </c>
      <c r="M7" s="41">
        <f>HEX2DEC('16進数版ステータス'!M38)</f>
        <v>8</v>
      </c>
      <c r="N7" s="41">
        <f>HEX2DEC('16進数版ステータス'!N38)</f>
        <v>8</v>
      </c>
      <c r="O7" s="41">
        <f>HEX2DEC('16進数版ステータス'!O38)</f>
        <v>10</v>
      </c>
      <c r="P7" s="41">
        <f>HEX2DEC('16進数版ステータス'!P38)</f>
        <v>16</v>
      </c>
      <c r="Q7" s="69">
        <f t="shared" si="0"/>
        <v>47</v>
      </c>
      <c r="R7" s="41">
        <f t="shared" si="1"/>
        <v>22</v>
      </c>
      <c r="S7" s="41">
        <f t="shared" si="2"/>
        <v>102</v>
      </c>
      <c r="T7" s="42">
        <f t="shared" si="3"/>
        <v>142</v>
      </c>
    </row>
    <row r="8" spans="1:20" ht="13.5">
      <c r="A8" s="35" t="s">
        <v>55</v>
      </c>
      <c r="B8" s="63">
        <f>HEX2DEC('16進数版ステータス'!B59)</f>
        <v>221</v>
      </c>
      <c r="C8" s="41">
        <f>HEX2DEC('16進数版ステータス'!C59)</f>
        <v>13</v>
      </c>
      <c r="D8" s="41">
        <f>HEX2DEC('16進数版ステータス'!D59)</f>
        <v>13</v>
      </c>
      <c r="E8" s="41">
        <f>HEX2DEC('16進数版ステータス'!E59)</f>
        <v>10</v>
      </c>
      <c r="F8" s="41">
        <f>HEX2DEC('16進数版ステータス'!F59)</f>
        <v>10</v>
      </c>
      <c r="G8" s="41">
        <f>HEX2DEC('16進数版ステータス'!G59)</f>
        <v>12</v>
      </c>
      <c r="H8" s="41">
        <f>HEX2DEC('16進数版ステータス'!H59)</f>
        <v>12</v>
      </c>
      <c r="I8" s="41">
        <f>HEX2DEC('16進数版ステータス'!I59)</f>
        <v>8</v>
      </c>
      <c r="J8" s="41">
        <f>HEX2DEC('16進数版ステータス'!J59)</f>
        <v>8</v>
      </c>
      <c r="K8" s="41">
        <f>HEX2DEC('16進数版ステータス'!K59)</f>
        <v>8</v>
      </c>
      <c r="L8" s="41">
        <f>HEX2DEC('16進数版ステータス'!L59)</f>
        <v>6</v>
      </c>
      <c r="M8" s="41">
        <f>HEX2DEC('16進数版ステータス'!M59)</f>
        <v>8</v>
      </c>
      <c r="N8" s="41">
        <f>HEX2DEC('16進数版ステータス'!N59)</f>
        <v>8</v>
      </c>
      <c r="O8" s="41">
        <f>HEX2DEC('16進数版ステータス'!O59)</f>
        <v>12</v>
      </c>
      <c r="P8" s="41">
        <f>HEX2DEC('16進数版ステータス'!P59)</f>
        <v>24</v>
      </c>
      <c r="Q8" s="41">
        <f t="shared" si="0"/>
        <v>46</v>
      </c>
      <c r="R8" s="41">
        <f t="shared" si="1"/>
        <v>20</v>
      </c>
      <c r="S8" s="41">
        <f t="shared" si="2"/>
        <v>98</v>
      </c>
      <c r="T8" s="42">
        <f t="shared" si="3"/>
        <v>140</v>
      </c>
    </row>
    <row r="9" spans="1:20" ht="13.5">
      <c r="A9" s="35" t="s">
        <v>56</v>
      </c>
      <c r="B9" s="63">
        <f>HEX2DEC('16進数版ステータス'!B60)</f>
        <v>255</v>
      </c>
      <c r="C9" s="41">
        <f>HEX2DEC('16進数版ステータス'!C60)</f>
        <v>14</v>
      </c>
      <c r="D9" s="41">
        <f>HEX2DEC('16進数版ステータス'!D60)</f>
        <v>14</v>
      </c>
      <c r="E9" s="41">
        <f>HEX2DEC('16進数版ステータス'!E60)</f>
        <v>12</v>
      </c>
      <c r="F9" s="41">
        <f>HEX2DEC('16進数版ステータス'!F60)</f>
        <v>12</v>
      </c>
      <c r="G9" s="41">
        <f>HEX2DEC('16進数版ステータス'!G60)</f>
        <v>8</v>
      </c>
      <c r="H9" s="41">
        <f>HEX2DEC('16進数版ステータス'!H60)</f>
        <v>14</v>
      </c>
      <c r="I9" s="41">
        <f>HEX2DEC('16進数版ステータス'!I60)</f>
        <v>6</v>
      </c>
      <c r="J9" s="41">
        <f>HEX2DEC('16進数版ステータス'!J60)</f>
        <v>10</v>
      </c>
      <c r="K9" s="41">
        <f>HEX2DEC('16進数版ステータス'!K60)</f>
        <v>4</v>
      </c>
      <c r="L9" s="41">
        <f>HEX2DEC('16進数版ステータス'!L60)</f>
        <v>10</v>
      </c>
      <c r="M9" s="41">
        <f>HEX2DEC('16進数版ステータス'!M60)</f>
        <v>8</v>
      </c>
      <c r="N9" s="41">
        <f>HEX2DEC('16進数版ステータス'!N60)</f>
        <v>6</v>
      </c>
      <c r="O9" s="41">
        <f>HEX2DEC('16進数版ステータス'!O60)</f>
        <v>6</v>
      </c>
      <c r="P9" s="41">
        <f>HEX2DEC('16進数版ステータス'!P60)</f>
        <v>0</v>
      </c>
      <c r="Q9" s="41">
        <f t="shared" si="0"/>
        <v>52</v>
      </c>
      <c r="R9" s="41">
        <f t="shared" si="1"/>
        <v>24</v>
      </c>
      <c r="S9" s="41">
        <f t="shared" si="2"/>
        <v>103</v>
      </c>
      <c r="T9" s="42">
        <f t="shared" si="3"/>
        <v>137</v>
      </c>
    </row>
    <row r="10" spans="1:20" ht="13.5">
      <c r="A10" s="35" t="s">
        <v>57</v>
      </c>
      <c r="B10" s="63">
        <f>HEX2DEC('16進数版ステータス'!B61)</f>
        <v>243</v>
      </c>
      <c r="C10" s="41">
        <f>HEX2DEC('16進数版ステータス'!C61)</f>
        <v>12</v>
      </c>
      <c r="D10" s="41">
        <f>HEX2DEC('16進数版ステータス'!D61)</f>
        <v>12</v>
      </c>
      <c r="E10" s="41">
        <f>HEX2DEC('16進数版ステータス'!E61)</f>
        <v>10</v>
      </c>
      <c r="F10" s="41">
        <f>HEX2DEC('16進数版ステータス'!F61)</f>
        <v>10</v>
      </c>
      <c r="G10" s="41">
        <f>HEX2DEC('16進数版ステータス'!G61)</f>
        <v>10</v>
      </c>
      <c r="H10" s="41">
        <f>HEX2DEC('16進数版ステータス'!H61)</f>
        <v>12</v>
      </c>
      <c r="I10" s="41">
        <f>HEX2DEC('16進数版ステータス'!I61)</f>
        <v>10</v>
      </c>
      <c r="J10" s="41">
        <f>HEX2DEC('16進数版ステータス'!J61)</f>
        <v>8</v>
      </c>
      <c r="K10" s="41">
        <f>HEX2DEC('16進数版ステータス'!K61)</f>
        <v>6</v>
      </c>
      <c r="L10" s="41">
        <f>HEX2DEC('16進数版ステータス'!L61)</f>
        <v>8</v>
      </c>
      <c r="M10" s="41">
        <f>HEX2DEC('16進数版ステータス'!M61)</f>
        <v>8</v>
      </c>
      <c r="N10" s="41">
        <f>HEX2DEC('16進数版ステータス'!N61)</f>
        <v>8</v>
      </c>
      <c r="O10" s="41">
        <f>HEX2DEC('16進数版ステータス'!O61)</f>
        <v>10</v>
      </c>
      <c r="P10" s="41">
        <f>HEX2DEC('16進数版ステータス'!P61)</f>
        <v>25</v>
      </c>
      <c r="Q10" s="41">
        <f t="shared" si="0"/>
        <v>44</v>
      </c>
      <c r="R10" s="41">
        <f t="shared" si="1"/>
        <v>20</v>
      </c>
      <c r="S10" s="41">
        <f t="shared" si="2"/>
        <v>97</v>
      </c>
      <c r="T10" s="42">
        <f t="shared" si="3"/>
        <v>137</v>
      </c>
    </row>
    <row r="11" spans="1:20" ht="13.5">
      <c r="A11" s="17" t="s">
        <v>19</v>
      </c>
      <c r="B11" s="63">
        <f>HEX2DEC('16進数版ステータス'!B18)</f>
        <v>230</v>
      </c>
      <c r="C11" s="41">
        <f>HEX2DEC('16進数版ステータス'!C18)</f>
        <v>14</v>
      </c>
      <c r="D11" s="41">
        <f>HEX2DEC('16進数版ステータス'!D18)</f>
        <v>12</v>
      </c>
      <c r="E11" s="41">
        <f>HEX2DEC('16進数版ステータス'!E18)</f>
        <v>10</v>
      </c>
      <c r="F11" s="41">
        <f>HEX2DEC('16進数版ステータス'!F18)</f>
        <v>10</v>
      </c>
      <c r="G11" s="41">
        <f>HEX2DEC('16進数版ステータス'!G18)</f>
        <v>10</v>
      </c>
      <c r="H11" s="41">
        <f>HEX2DEC('16進数版ステータス'!H18)</f>
        <v>10</v>
      </c>
      <c r="I11" s="41">
        <f>HEX2DEC('16進数版ステータス'!I18)</f>
        <v>10</v>
      </c>
      <c r="J11" s="41">
        <f>HEX2DEC('16進数版ステータス'!J18)</f>
        <v>8</v>
      </c>
      <c r="K11" s="41">
        <f>HEX2DEC('16進数版ステータス'!K18)</f>
        <v>6</v>
      </c>
      <c r="L11" s="41">
        <f>HEX2DEC('16進数版ステータス'!L18)</f>
        <v>8</v>
      </c>
      <c r="M11" s="41">
        <f>HEX2DEC('16進数版ステータス'!M18)</f>
        <v>8</v>
      </c>
      <c r="N11" s="41">
        <f>HEX2DEC('16進数版ステータス'!N18)</f>
        <v>8</v>
      </c>
      <c r="O11" s="41">
        <f>HEX2DEC('16進数版ステータス'!O18)</f>
        <v>10</v>
      </c>
      <c r="P11" s="41">
        <f>HEX2DEC('16進数版ステータス'!P18)</f>
        <v>9</v>
      </c>
      <c r="Q11" s="41">
        <f t="shared" si="0"/>
        <v>46</v>
      </c>
      <c r="R11" s="41">
        <f t="shared" si="1"/>
        <v>18</v>
      </c>
      <c r="S11" s="41">
        <f t="shared" si="2"/>
        <v>96</v>
      </c>
      <c r="T11" s="42">
        <f t="shared" si="3"/>
        <v>136</v>
      </c>
    </row>
    <row r="12" spans="1:20" ht="13.5">
      <c r="A12" s="20" t="s">
        <v>25</v>
      </c>
      <c r="B12" s="63">
        <f>HEX2DEC('16進数版ステータス'!B25)</f>
        <v>240</v>
      </c>
      <c r="C12" s="41">
        <f>HEX2DEC('16進数版ステータス'!C25)</f>
        <v>10</v>
      </c>
      <c r="D12" s="41">
        <f>HEX2DEC('16進数版ステータス'!D25)</f>
        <v>10</v>
      </c>
      <c r="E12" s="41">
        <f>HEX2DEC('16進数版ステータス'!E25)</f>
        <v>14</v>
      </c>
      <c r="F12" s="41">
        <f>HEX2DEC('16進数版ステータス'!F25)</f>
        <v>13</v>
      </c>
      <c r="G12" s="41">
        <f>HEX2DEC('16進数版ステータス'!G25)</f>
        <v>10</v>
      </c>
      <c r="H12" s="41">
        <f>HEX2DEC('16進数版ステータス'!H25)</f>
        <v>10</v>
      </c>
      <c r="I12" s="41">
        <f>HEX2DEC('16進数版ステータス'!I25)</f>
        <v>8</v>
      </c>
      <c r="J12" s="41">
        <f>HEX2DEC('16進数版ステータス'!J25)</f>
        <v>8</v>
      </c>
      <c r="K12" s="41">
        <f>HEX2DEC('16進数版ステータス'!K25)</f>
        <v>6</v>
      </c>
      <c r="L12" s="41">
        <f>HEX2DEC('16進数版ステータス'!L25)</f>
        <v>8</v>
      </c>
      <c r="M12" s="41">
        <f>HEX2DEC('16進数版ステータス'!M25)</f>
        <v>8</v>
      </c>
      <c r="N12" s="41">
        <f>HEX2DEC('16進数版ステータス'!N25)</f>
        <v>6</v>
      </c>
      <c r="O12" s="41">
        <f>HEX2DEC('16進数版ステータス'!O25)</f>
        <v>12</v>
      </c>
      <c r="P12" s="41">
        <f>HEX2DEC('16進数版ステータス'!P25)</f>
        <v>13</v>
      </c>
      <c r="Q12" s="41">
        <f t="shared" si="0"/>
        <v>47</v>
      </c>
      <c r="R12" s="41">
        <f t="shared" si="1"/>
        <v>18</v>
      </c>
      <c r="S12" s="41">
        <f t="shared" si="2"/>
        <v>95</v>
      </c>
      <c r="T12" s="42">
        <f t="shared" si="3"/>
        <v>135</v>
      </c>
    </row>
    <row r="13" spans="1:20" ht="13.5">
      <c r="A13" s="26" t="s">
        <v>37</v>
      </c>
      <c r="B13" s="63">
        <f>HEX2DEC('16進数版ステータス'!B39)</f>
        <v>254</v>
      </c>
      <c r="C13" s="41">
        <f>HEX2DEC('16進数版ステータス'!C39)</f>
        <v>14</v>
      </c>
      <c r="D13" s="41">
        <f>HEX2DEC('16進数版ステータス'!D39)</f>
        <v>12</v>
      </c>
      <c r="E13" s="41">
        <f>HEX2DEC('16進数版ステータス'!E39)</f>
        <v>8</v>
      </c>
      <c r="F13" s="41">
        <f>HEX2DEC('16進数版ステータス'!F39)</f>
        <v>8</v>
      </c>
      <c r="G13" s="41">
        <f>HEX2DEC('16進数版ステータス'!G39)</f>
        <v>12</v>
      </c>
      <c r="H13" s="41">
        <f>HEX2DEC('16進数版ステータス'!H39)</f>
        <v>12</v>
      </c>
      <c r="I13" s="41">
        <f>HEX2DEC('16進数版ステータス'!I39)</f>
        <v>10</v>
      </c>
      <c r="J13" s="41">
        <f>HEX2DEC('16進数版ステータス'!J39)</f>
        <v>8</v>
      </c>
      <c r="K13" s="41">
        <f>HEX2DEC('16進数版ステータス'!K39)</f>
        <v>6</v>
      </c>
      <c r="L13" s="41">
        <f>HEX2DEC('16進数版ステータス'!L39)</f>
        <v>8</v>
      </c>
      <c r="M13" s="41">
        <f>HEX2DEC('16進数版ステータス'!M39)</f>
        <v>6</v>
      </c>
      <c r="N13" s="41">
        <f>HEX2DEC('16進数版ステータス'!N39)</f>
        <v>8</v>
      </c>
      <c r="O13" s="41">
        <f>HEX2DEC('16進数版ステータス'!O39)</f>
        <v>10</v>
      </c>
      <c r="P13" s="41">
        <f>HEX2DEC('16進数版ステータス'!P39)</f>
        <v>22</v>
      </c>
      <c r="Q13" s="41">
        <f t="shared" si="0"/>
        <v>42</v>
      </c>
      <c r="R13" s="41">
        <f t="shared" si="1"/>
        <v>20</v>
      </c>
      <c r="S13" s="41">
        <f t="shared" si="2"/>
        <v>97</v>
      </c>
      <c r="T13" s="42">
        <f t="shared" si="3"/>
        <v>135</v>
      </c>
    </row>
    <row r="14" spans="1:20" ht="13.5">
      <c r="A14" s="17" t="s">
        <v>18</v>
      </c>
      <c r="B14" s="63">
        <f>HEX2DEC('16進数版ステータス'!B17)</f>
        <v>240</v>
      </c>
      <c r="C14" s="41">
        <f>HEX2DEC('16進数版ステータス'!C17)</f>
        <v>12</v>
      </c>
      <c r="D14" s="41">
        <f>HEX2DEC('16進数版ステータス'!D17)</f>
        <v>14</v>
      </c>
      <c r="E14" s="41">
        <f>HEX2DEC('16進数版ステータス'!E17)</f>
        <v>10</v>
      </c>
      <c r="F14" s="41">
        <f>HEX2DEC('16進数版ステータス'!F17)</f>
        <v>10</v>
      </c>
      <c r="G14" s="41">
        <f>HEX2DEC('16進数版ステータス'!G17)</f>
        <v>10</v>
      </c>
      <c r="H14" s="41">
        <f>HEX2DEC('16進数版ステータス'!H17)</f>
        <v>10</v>
      </c>
      <c r="I14" s="41">
        <f>HEX2DEC('16進数版ステータス'!I17)</f>
        <v>10</v>
      </c>
      <c r="J14" s="41">
        <f>HEX2DEC('16進数版ステータス'!J17)</f>
        <v>8</v>
      </c>
      <c r="K14" s="41">
        <f>HEX2DEC('16進数版ステータス'!K17)</f>
        <v>6</v>
      </c>
      <c r="L14" s="41">
        <f>HEX2DEC('16進数版ステータス'!L17)</f>
        <v>8</v>
      </c>
      <c r="M14" s="41">
        <f>HEX2DEC('16進数版ステータス'!M17)</f>
        <v>8</v>
      </c>
      <c r="N14" s="41">
        <f>HEX2DEC('16進数版ステータス'!N17)</f>
        <v>8</v>
      </c>
      <c r="O14" s="41">
        <f>HEX2DEC('16進数版ステータス'!O17)</f>
        <v>8</v>
      </c>
      <c r="P14" s="41">
        <f>HEX2DEC('16進数版ステータス'!P17)</f>
        <v>8</v>
      </c>
      <c r="Q14" s="41">
        <f t="shared" si="0"/>
        <v>46</v>
      </c>
      <c r="R14" s="41">
        <f t="shared" si="1"/>
        <v>18</v>
      </c>
      <c r="S14" s="41">
        <f t="shared" si="2"/>
        <v>96</v>
      </c>
      <c r="T14" s="42">
        <f t="shared" si="3"/>
        <v>134</v>
      </c>
    </row>
    <row r="15" spans="1:20" ht="13.5">
      <c r="A15" s="32" t="s">
        <v>48</v>
      </c>
      <c r="B15" s="63">
        <f>HEX2DEC('16進数版ステータス'!B52)</f>
        <v>140</v>
      </c>
      <c r="C15" s="41">
        <f>HEX2DEC('16進数版ステータス'!C52)</f>
        <v>12</v>
      </c>
      <c r="D15" s="41">
        <f>HEX2DEC('16進数版ステータス'!D52)</f>
        <v>12</v>
      </c>
      <c r="E15" s="41">
        <f>HEX2DEC('16進数版ステータス'!E52)</f>
        <v>12</v>
      </c>
      <c r="F15" s="41">
        <f>HEX2DEC('16進数版ステータス'!F52)</f>
        <v>12</v>
      </c>
      <c r="G15" s="41">
        <f>HEX2DEC('16進数版ステータス'!G52)</f>
        <v>12</v>
      </c>
      <c r="H15" s="41">
        <f>HEX2DEC('16進数版ステータス'!H52)</f>
        <v>12</v>
      </c>
      <c r="I15" s="41">
        <f>HEX2DEC('16進数版ステータス'!I52)</f>
        <v>10</v>
      </c>
      <c r="J15" s="41">
        <f>HEX2DEC('16進数版ステータス'!J52)</f>
        <v>4</v>
      </c>
      <c r="K15" s="41">
        <f>HEX2DEC('16進数版ステータス'!K52)</f>
        <v>10</v>
      </c>
      <c r="L15" s="41">
        <f>HEX2DEC('16進数版ステータス'!L52)</f>
        <v>4</v>
      </c>
      <c r="M15" s="41">
        <f>HEX2DEC('16進数版ステータス'!M52)</f>
        <v>10</v>
      </c>
      <c r="N15" s="41">
        <f>HEX2DEC('16進数版ステータス'!N52)</f>
        <v>10</v>
      </c>
      <c r="O15" s="41">
        <f>HEX2DEC('16進数版ステータス'!O52)</f>
        <v>4</v>
      </c>
      <c r="P15" s="41">
        <f>HEX2DEC('16進数版ステータス'!P52)</f>
        <v>255</v>
      </c>
      <c r="Q15" s="41">
        <f t="shared" si="0"/>
        <v>48</v>
      </c>
      <c r="R15" s="41">
        <f t="shared" si="1"/>
        <v>16</v>
      </c>
      <c r="S15" s="41">
        <f t="shared" si="2"/>
        <v>93</v>
      </c>
      <c r="T15" s="42">
        <f t="shared" si="3"/>
        <v>131</v>
      </c>
    </row>
    <row r="16" spans="1:20" ht="13.5">
      <c r="A16" s="29" t="s">
        <v>45</v>
      </c>
      <c r="B16" s="63">
        <f>HEX2DEC('16進数版ステータス'!B48)</f>
        <v>200</v>
      </c>
      <c r="C16" s="41">
        <f>HEX2DEC('16進数版ステータス'!C48)</f>
        <v>10</v>
      </c>
      <c r="D16" s="41">
        <f>HEX2DEC('16進数版ステータス'!D48)</f>
        <v>8</v>
      </c>
      <c r="E16" s="41">
        <f>HEX2DEC('16進数版ステータス'!E48)</f>
        <v>8</v>
      </c>
      <c r="F16" s="41">
        <f>HEX2DEC('16進数版ステータス'!F48)</f>
        <v>13</v>
      </c>
      <c r="G16" s="41">
        <f>HEX2DEC('16進数版ステータス'!G48)</f>
        <v>12</v>
      </c>
      <c r="H16" s="41">
        <f>HEX2DEC('16進数版ステータス'!H48)</f>
        <v>8</v>
      </c>
      <c r="I16" s="41">
        <f>HEX2DEC('16進数版ステータス'!I48)</f>
        <v>10</v>
      </c>
      <c r="J16" s="41">
        <f>HEX2DEC('16進数版ステータス'!J48)</f>
        <v>8</v>
      </c>
      <c r="K16" s="41">
        <f>HEX2DEC('16進数版ステータス'!K48)</f>
        <v>10</v>
      </c>
      <c r="L16" s="41">
        <f>HEX2DEC('16進数版ステータス'!L48)</f>
        <v>6</v>
      </c>
      <c r="M16" s="41">
        <f>HEX2DEC('16進数版ステータス'!M48)</f>
        <v>8</v>
      </c>
      <c r="N16" s="41">
        <f>HEX2DEC('16進数版ステータス'!N48)</f>
        <v>10</v>
      </c>
      <c r="O16" s="41">
        <f>HEX2DEC('16進数版ステータス'!O48)</f>
        <v>8</v>
      </c>
      <c r="P16" s="41">
        <f>HEX2DEC('16進数版ステータス'!P48)</f>
        <v>0</v>
      </c>
      <c r="Q16" s="41">
        <f t="shared" si="0"/>
        <v>39</v>
      </c>
      <c r="R16" s="41">
        <f t="shared" si="1"/>
        <v>16</v>
      </c>
      <c r="S16" s="41">
        <f t="shared" si="2"/>
        <v>87</v>
      </c>
      <c r="T16" s="42">
        <f t="shared" si="3"/>
        <v>129</v>
      </c>
    </row>
    <row r="17" spans="1:20" ht="13.5">
      <c r="A17" s="14" t="s">
        <v>13</v>
      </c>
      <c r="B17" s="63">
        <f>HEX2DEC('16進数版ステータス'!B11)</f>
        <v>210</v>
      </c>
      <c r="C17" s="41">
        <f>HEX2DEC('16進数版ステータス'!C11)</f>
        <v>10</v>
      </c>
      <c r="D17" s="41">
        <f>HEX2DEC('16進数版ステータス'!D11)</f>
        <v>10</v>
      </c>
      <c r="E17" s="41">
        <f>HEX2DEC('16進数版ステータス'!E11)</f>
        <v>10</v>
      </c>
      <c r="F17" s="41">
        <f>HEX2DEC('16進数版ステータス'!F11)</f>
        <v>10</v>
      </c>
      <c r="G17" s="41">
        <f>HEX2DEC('16進数版ステータス'!G11)</f>
        <v>12</v>
      </c>
      <c r="H17" s="41">
        <f>HEX2DEC('16進数版ステータス'!H11)</f>
        <v>8</v>
      </c>
      <c r="I17" s="41">
        <f>HEX2DEC('16進数版ステータス'!I11)</f>
        <v>8</v>
      </c>
      <c r="J17" s="41">
        <f>HEX2DEC('16進数版ステータス'!J11)</f>
        <v>6</v>
      </c>
      <c r="K17" s="41">
        <f>HEX2DEC('16進数版ステータス'!K11)</f>
        <v>6</v>
      </c>
      <c r="L17" s="41">
        <f>HEX2DEC('16進数版ステータス'!L11)</f>
        <v>8</v>
      </c>
      <c r="M17" s="41">
        <f>HEX2DEC('16進数版ステータス'!M11)</f>
        <v>8</v>
      </c>
      <c r="N17" s="41">
        <f>HEX2DEC('16進数版ステータス'!N11)</f>
        <v>8</v>
      </c>
      <c r="O17" s="41">
        <f>HEX2DEC('16進数版ステータス'!O11)</f>
        <v>14</v>
      </c>
      <c r="P17" s="41">
        <f>HEX2DEC('16進数版ステータス'!P11)</f>
        <v>5</v>
      </c>
      <c r="Q17" s="41">
        <f t="shared" si="0"/>
        <v>40</v>
      </c>
      <c r="R17" s="41">
        <f t="shared" si="1"/>
        <v>14</v>
      </c>
      <c r="S17" s="41">
        <f t="shared" si="2"/>
        <v>85</v>
      </c>
      <c r="T17" s="42">
        <f t="shared" si="3"/>
        <v>129</v>
      </c>
    </row>
    <row r="18" spans="1:20" ht="13.5">
      <c r="A18" s="17" t="s">
        <v>21</v>
      </c>
      <c r="B18" s="63">
        <f>HEX2DEC('16進数版ステータス'!B20)</f>
        <v>200</v>
      </c>
      <c r="C18" s="41">
        <f>HEX2DEC('16進数版ステータス'!C20)</f>
        <v>5</v>
      </c>
      <c r="D18" s="41">
        <f>HEX2DEC('16進数版ステータス'!D20)</f>
        <v>7</v>
      </c>
      <c r="E18" s="41">
        <f>HEX2DEC('16進数版ステータス'!E20)</f>
        <v>10</v>
      </c>
      <c r="F18" s="41">
        <f>HEX2DEC('16進数版ステータス'!F20)</f>
        <v>12</v>
      </c>
      <c r="G18" s="41">
        <f>HEX2DEC('16進数版ステータス'!G20)</f>
        <v>14</v>
      </c>
      <c r="H18" s="41">
        <f>HEX2DEC('16進数版ステータス'!H20)</f>
        <v>6</v>
      </c>
      <c r="I18" s="41">
        <f>HEX2DEC('16進数版ステータス'!I20)</f>
        <v>10</v>
      </c>
      <c r="J18" s="41">
        <f>HEX2DEC('16進数版ステータス'!J20)</f>
        <v>6</v>
      </c>
      <c r="K18" s="41">
        <f>HEX2DEC('16進数版ステータス'!K20)</f>
        <v>10</v>
      </c>
      <c r="L18" s="41">
        <f>HEX2DEC('16進数版ステータス'!L20)</f>
        <v>8</v>
      </c>
      <c r="M18" s="41">
        <f>HEX2DEC('16進数版ステータス'!M20)</f>
        <v>10</v>
      </c>
      <c r="N18" s="41">
        <f>HEX2DEC('16進数版ステータス'!N20)</f>
        <v>10</v>
      </c>
      <c r="O18" s="41">
        <f>HEX2DEC('16進数版ステータス'!O20)</f>
        <v>6</v>
      </c>
      <c r="P18" s="41">
        <f>HEX2DEC('16進数版ステータス'!P20)</f>
        <v>0</v>
      </c>
      <c r="Q18" s="41">
        <f t="shared" si="0"/>
        <v>34</v>
      </c>
      <c r="R18" s="41">
        <f t="shared" si="1"/>
        <v>12</v>
      </c>
      <c r="S18" s="41">
        <f t="shared" si="2"/>
        <v>80</v>
      </c>
      <c r="T18" s="42">
        <f t="shared" si="3"/>
        <v>124</v>
      </c>
    </row>
    <row r="19" spans="1:20" ht="13.5">
      <c r="A19" s="29" t="s">
        <v>47</v>
      </c>
      <c r="B19" s="63">
        <f>HEX2DEC('16進数版ステータス'!B50)</f>
        <v>180</v>
      </c>
      <c r="C19" s="41">
        <f>HEX2DEC('16進数版ステータス'!C50)</f>
        <v>4</v>
      </c>
      <c r="D19" s="41">
        <f>HEX2DEC('16進数版ステータス'!D50)</f>
        <v>10</v>
      </c>
      <c r="E19" s="41">
        <f>HEX2DEC('16進数版ステータス'!E50)</f>
        <v>6</v>
      </c>
      <c r="F19" s="41">
        <f>HEX2DEC('16進数版ステータス'!F50)</f>
        <v>8</v>
      </c>
      <c r="G19" s="41">
        <f>HEX2DEC('16進数版ステータス'!G50)</f>
        <v>14</v>
      </c>
      <c r="H19" s="41">
        <f>HEX2DEC('16進数版ステータス'!H50)</f>
        <v>6</v>
      </c>
      <c r="I19" s="41">
        <f>HEX2DEC('16進数版ステータス'!I50)</f>
        <v>10</v>
      </c>
      <c r="J19" s="41">
        <f>HEX2DEC('16進数版ステータス'!J50)</f>
        <v>8</v>
      </c>
      <c r="K19" s="41">
        <f>HEX2DEC('16進数版ステータス'!K50)</f>
        <v>10</v>
      </c>
      <c r="L19" s="41">
        <f>HEX2DEC('16進数版ステータス'!L50)</f>
        <v>8</v>
      </c>
      <c r="M19" s="41">
        <f>HEX2DEC('16進数版ステータス'!M50)</f>
        <v>10</v>
      </c>
      <c r="N19" s="41">
        <f>HEX2DEC('16進数版ステータス'!N50)</f>
        <v>10</v>
      </c>
      <c r="O19" s="41">
        <f>HEX2DEC('16進数版ステータス'!O50)</f>
        <v>8</v>
      </c>
      <c r="P19" s="41">
        <f>HEX2DEC('16進数版ステータス'!P50)</f>
        <v>0</v>
      </c>
      <c r="Q19" s="41">
        <f t="shared" si="0"/>
        <v>28</v>
      </c>
      <c r="R19" s="41">
        <f t="shared" si="1"/>
        <v>14</v>
      </c>
      <c r="S19" s="41">
        <f t="shared" si="2"/>
        <v>75</v>
      </c>
      <c r="T19" s="42">
        <f t="shared" si="3"/>
        <v>121</v>
      </c>
    </row>
    <row r="20" spans="1:20" ht="13.5">
      <c r="A20" s="17" t="s">
        <v>22</v>
      </c>
      <c r="B20" s="63">
        <f>HEX2DEC('16進数版ステータス'!B21)</f>
        <v>230</v>
      </c>
      <c r="C20" s="41">
        <f>HEX2DEC('16進数版ステータス'!C21)</f>
        <v>11</v>
      </c>
      <c r="D20" s="41">
        <f>HEX2DEC('16進数版ステータス'!D21)</f>
        <v>11</v>
      </c>
      <c r="E20" s="41">
        <f>HEX2DEC('16進数版ステータス'!E21)</f>
        <v>11</v>
      </c>
      <c r="F20" s="41">
        <f>HEX2DEC('16進数版ステータス'!F21)</f>
        <v>12</v>
      </c>
      <c r="G20" s="41">
        <f>HEX2DEC('16進数版ステータス'!G21)</f>
        <v>10</v>
      </c>
      <c r="H20" s="41">
        <f>HEX2DEC('16進数版ステータス'!H21)</f>
        <v>10</v>
      </c>
      <c r="I20" s="41">
        <f>HEX2DEC('16進数版ステータス'!I21)</f>
        <v>8</v>
      </c>
      <c r="J20" s="41">
        <f>HEX2DEC('16進数版ステータス'!J21)</f>
        <v>8</v>
      </c>
      <c r="K20" s="41">
        <f>HEX2DEC('16進数版ステータス'!K21)</f>
        <v>6</v>
      </c>
      <c r="L20" s="41">
        <f>HEX2DEC('16進数版ステータス'!L21)</f>
        <v>8</v>
      </c>
      <c r="M20" s="41">
        <f>HEX2DEC('16進数版ステータス'!M21)</f>
        <v>4</v>
      </c>
      <c r="N20" s="41">
        <f>HEX2DEC('16進数版ステータス'!N21)</f>
        <v>4</v>
      </c>
      <c r="O20" s="41">
        <f>HEX2DEC('16進数版ステータス'!O21)</f>
        <v>6</v>
      </c>
      <c r="P20" s="41">
        <f>HEX2DEC('16進数版ステータス'!P21)</f>
        <v>10</v>
      </c>
      <c r="Q20" s="41">
        <f t="shared" si="0"/>
        <v>45</v>
      </c>
      <c r="R20" s="41">
        <f t="shared" si="1"/>
        <v>18</v>
      </c>
      <c r="S20" s="41">
        <f t="shared" si="2"/>
        <v>93</v>
      </c>
      <c r="T20" s="42">
        <f t="shared" si="3"/>
        <v>121</v>
      </c>
    </row>
    <row r="21" spans="1:20" ht="13.5">
      <c r="A21" s="23" t="s">
        <v>31</v>
      </c>
      <c r="B21" s="63">
        <f>HEX2DEC('16進数版ステータス'!B31)</f>
        <v>240</v>
      </c>
      <c r="C21" s="41">
        <f>HEX2DEC('16進数版ステータス'!C31)</f>
        <v>8</v>
      </c>
      <c r="D21" s="41">
        <f>HEX2DEC('16進数版ステータス'!D31)</f>
        <v>14</v>
      </c>
      <c r="E21" s="41">
        <f>HEX2DEC('16進数版ステータス'!E31)</f>
        <v>6</v>
      </c>
      <c r="F21" s="41">
        <f>HEX2DEC('16進数版ステータス'!F31)</f>
        <v>4</v>
      </c>
      <c r="G21" s="41">
        <f>HEX2DEC('16進数版ステータス'!G31)</f>
        <v>12</v>
      </c>
      <c r="H21" s="41">
        <f>HEX2DEC('16進数版ステータス'!H31)</f>
        <v>10</v>
      </c>
      <c r="I21" s="41">
        <f>HEX2DEC('16進数版ステータス'!I31)</f>
        <v>8</v>
      </c>
      <c r="J21" s="41">
        <f>HEX2DEC('16進数版ステータス'!J31)</f>
        <v>8</v>
      </c>
      <c r="K21" s="41">
        <f>HEX2DEC('16進数版ステータス'!K31)</f>
        <v>8</v>
      </c>
      <c r="L21" s="41">
        <f>HEX2DEC('16進数版ステータス'!L31)</f>
        <v>6</v>
      </c>
      <c r="M21" s="41">
        <f>HEX2DEC('16進数版ステータス'!M31)</f>
        <v>8</v>
      </c>
      <c r="N21" s="41">
        <f>HEX2DEC('16進数版ステータス'!N31)</f>
        <v>6</v>
      </c>
      <c r="O21" s="41">
        <f>HEX2DEC('16進数版ステータス'!O31)</f>
        <v>10</v>
      </c>
      <c r="P21" s="41">
        <f>HEX2DEC('16進数版ステータス'!P31)</f>
        <v>16</v>
      </c>
      <c r="Q21" s="41">
        <f t="shared" si="0"/>
        <v>32</v>
      </c>
      <c r="R21" s="41">
        <f t="shared" si="1"/>
        <v>18</v>
      </c>
      <c r="S21" s="41">
        <f t="shared" si="2"/>
        <v>82</v>
      </c>
      <c r="T21" s="42">
        <f t="shared" si="3"/>
        <v>120</v>
      </c>
    </row>
    <row r="22" spans="1:20" ht="13.5">
      <c r="A22" s="32" t="s">
        <v>51</v>
      </c>
      <c r="B22" s="63">
        <f>HEX2DEC('16進数版ステータス'!B54)</f>
        <v>240</v>
      </c>
      <c r="C22" s="41">
        <f>HEX2DEC('16進数版ステータス'!C54)</f>
        <v>13</v>
      </c>
      <c r="D22" s="41">
        <f>HEX2DEC('16進数版ステータス'!D54)</f>
        <v>10</v>
      </c>
      <c r="E22" s="41">
        <f>HEX2DEC('16進数版ステータス'!E54)</f>
        <v>9</v>
      </c>
      <c r="F22" s="41">
        <f>HEX2DEC('16進数版ステータス'!F54)</f>
        <v>8</v>
      </c>
      <c r="G22" s="41">
        <f>HEX2DEC('16進数版ステータス'!G54)</f>
        <v>4</v>
      </c>
      <c r="H22" s="41">
        <f>HEX2DEC('16進数版ステータス'!H54)</f>
        <v>12</v>
      </c>
      <c r="I22" s="41">
        <f>HEX2DEC('16進数版ステータス'!I54)</f>
        <v>6</v>
      </c>
      <c r="J22" s="41">
        <f>HEX2DEC('16進数版ステータス'!J54)</f>
        <v>8</v>
      </c>
      <c r="K22" s="41">
        <f>HEX2DEC('16進数版ステータス'!K54)</f>
        <v>4</v>
      </c>
      <c r="L22" s="41">
        <f>HEX2DEC('16進数版ステータス'!L54)</f>
        <v>10</v>
      </c>
      <c r="M22" s="41">
        <f>HEX2DEC('16進数版ステータス'!M54)</f>
        <v>10</v>
      </c>
      <c r="N22" s="41">
        <f>HEX2DEC('16進数版ステータス'!N54)</f>
        <v>6</v>
      </c>
      <c r="O22" s="41">
        <f>HEX2DEC('16進数版ステータス'!O54)</f>
        <v>8</v>
      </c>
      <c r="P22" s="41">
        <f>HEX2DEC('16進数版ステータス'!P54)</f>
        <v>0</v>
      </c>
      <c r="Q22" s="41">
        <f t="shared" si="0"/>
        <v>40</v>
      </c>
      <c r="R22" s="41">
        <f t="shared" si="1"/>
        <v>20</v>
      </c>
      <c r="S22" s="41">
        <f t="shared" si="2"/>
        <v>82</v>
      </c>
      <c r="T22" s="42">
        <f t="shared" si="3"/>
        <v>120</v>
      </c>
    </row>
    <row r="23" spans="1:20" ht="13.5">
      <c r="A23" s="29" t="s">
        <v>46</v>
      </c>
      <c r="B23" s="63">
        <f>HEX2DEC('16進数版ステータス'!B49)</f>
        <v>200</v>
      </c>
      <c r="C23" s="41">
        <f>HEX2DEC('16進数版ステータス'!C49)</f>
        <v>10</v>
      </c>
      <c r="D23" s="41">
        <f>HEX2DEC('16進数版ステータス'!D49)</f>
        <v>9</v>
      </c>
      <c r="E23" s="41">
        <f>HEX2DEC('16進数版ステータス'!E49)</f>
        <v>8</v>
      </c>
      <c r="F23" s="41">
        <f>HEX2DEC('16進数版ステータス'!F49)</f>
        <v>12</v>
      </c>
      <c r="G23" s="41">
        <f>HEX2DEC('16進数版ステータス'!G49)</f>
        <v>6</v>
      </c>
      <c r="H23" s="41">
        <f>HEX2DEC('16進数版ステータス'!H49)</f>
        <v>10</v>
      </c>
      <c r="I23" s="41">
        <f>HEX2DEC('16進数版ステータス'!I49)</f>
        <v>6</v>
      </c>
      <c r="J23" s="41">
        <f>HEX2DEC('16進数版ステータス'!J49)</f>
        <v>8</v>
      </c>
      <c r="K23" s="41">
        <f>HEX2DEC('16進数版ステータス'!K49)</f>
        <v>6</v>
      </c>
      <c r="L23" s="41">
        <f>HEX2DEC('16進数版ステータス'!L49)</f>
        <v>8</v>
      </c>
      <c r="M23" s="41">
        <f>HEX2DEC('16進数版ステータス'!M49)</f>
        <v>8</v>
      </c>
      <c r="N23" s="41">
        <f>HEX2DEC('16進数版ステータス'!N49)</f>
        <v>6</v>
      </c>
      <c r="O23" s="41">
        <f>HEX2DEC('16進数版ステータス'!O49)</f>
        <v>10</v>
      </c>
      <c r="P23" s="41">
        <f>HEX2DEC('16進数版ステータス'!P49)</f>
        <v>0</v>
      </c>
      <c r="Q23" s="41">
        <f t="shared" si="0"/>
        <v>39</v>
      </c>
      <c r="R23" s="41">
        <f t="shared" si="1"/>
        <v>18</v>
      </c>
      <c r="S23" s="41">
        <f t="shared" si="2"/>
        <v>79</v>
      </c>
      <c r="T23" s="42">
        <f t="shared" si="3"/>
        <v>117</v>
      </c>
    </row>
    <row r="24" spans="1:20" ht="13.5">
      <c r="A24" s="23" t="s">
        <v>21</v>
      </c>
      <c r="B24" s="63">
        <f>HEX2DEC('16進数版ステータス'!B35)</f>
        <v>150</v>
      </c>
      <c r="C24" s="41">
        <f>HEX2DEC('16進数版ステータス'!C35)</f>
        <v>2</v>
      </c>
      <c r="D24" s="41">
        <f>HEX2DEC('16進数版ステータス'!D35)</f>
        <v>4</v>
      </c>
      <c r="E24" s="41">
        <f>HEX2DEC('16進数版ステータス'!E35)</f>
        <v>8</v>
      </c>
      <c r="F24" s="41">
        <f>HEX2DEC('16進数版ステータス'!F35)</f>
        <v>12</v>
      </c>
      <c r="G24" s="41">
        <f>HEX2DEC('16進数版ステータス'!G35)</f>
        <v>14</v>
      </c>
      <c r="H24" s="41">
        <f>HEX2DEC('16進数版ステータス'!H35)</f>
        <v>6</v>
      </c>
      <c r="I24" s="41">
        <f>HEX2DEC('16進数版ステータス'!I35)</f>
        <v>10</v>
      </c>
      <c r="J24" s="41">
        <f>HEX2DEC('16進数版ステータス'!J35)</f>
        <v>6</v>
      </c>
      <c r="K24" s="41">
        <f>HEX2DEC('16進数版ステータス'!K35)</f>
        <v>10</v>
      </c>
      <c r="L24" s="41">
        <f>HEX2DEC('16進数版ステータス'!L35)</f>
        <v>8</v>
      </c>
      <c r="M24" s="41">
        <f>HEX2DEC('16進数版ステータス'!M35)</f>
        <v>10</v>
      </c>
      <c r="N24" s="41">
        <f>HEX2DEC('16進数版ステータス'!N35)</f>
        <v>10</v>
      </c>
      <c r="O24" s="41">
        <f>HEX2DEC('16進数版ステータス'!O35)</f>
        <v>8</v>
      </c>
      <c r="P24" s="41">
        <f>HEX2DEC('16進数版ステータス'!P35)</f>
        <v>0</v>
      </c>
      <c r="Q24" s="41">
        <f t="shared" si="0"/>
        <v>26</v>
      </c>
      <c r="R24" s="41">
        <f t="shared" si="1"/>
        <v>12</v>
      </c>
      <c r="S24" s="41">
        <f t="shared" si="2"/>
        <v>70</v>
      </c>
      <c r="T24" s="42">
        <f t="shared" si="3"/>
        <v>116</v>
      </c>
    </row>
    <row r="25" spans="1:20" ht="13.5">
      <c r="A25" s="14" t="s">
        <v>16</v>
      </c>
      <c r="B25" s="63">
        <f>HEX2DEC('16進数版ステータス'!B14)</f>
        <v>220</v>
      </c>
      <c r="C25" s="41">
        <f>HEX2DEC('16進数版ステータス'!C14)</f>
        <v>4</v>
      </c>
      <c r="D25" s="41">
        <f>HEX2DEC('16進数版ステータス'!D14)</f>
        <v>6</v>
      </c>
      <c r="E25" s="41">
        <f>HEX2DEC('16進数版ステータス'!E14)</f>
        <v>10</v>
      </c>
      <c r="F25" s="41">
        <f>HEX2DEC('16進数版ステータス'!F14)</f>
        <v>13</v>
      </c>
      <c r="G25" s="41">
        <f>HEX2DEC('16進数版ステータス'!G14)</f>
        <v>8</v>
      </c>
      <c r="H25" s="41">
        <f>HEX2DEC('16進数版ステータス'!H14)</f>
        <v>10</v>
      </c>
      <c r="I25" s="41">
        <f>HEX2DEC('16進数版ステータス'!I14)</f>
        <v>6</v>
      </c>
      <c r="J25" s="41">
        <f>HEX2DEC('16進数版ステータス'!J14)</f>
        <v>8</v>
      </c>
      <c r="K25" s="41">
        <f>HEX2DEC('16進数版ステータス'!K14)</f>
        <v>4</v>
      </c>
      <c r="L25" s="41">
        <f>HEX2DEC('16進数版ステータス'!L14)</f>
        <v>10</v>
      </c>
      <c r="M25" s="41">
        <f>HEX2DEC('16進数版ステータス'!M14)</f>
        <v>4</v>
      </c>
      <c r="N25" s="41">
        <f>HEX2DEC('16進数版ステータス'!N14)</f>
        <v>10</v>
      </c>
      <c r="O25" s="41">
        <f>HEX2DEC('16進数版ステータス'!O14)</f>
        <v>10</v>
      </c>
      <c r="P25" s="41">
        <f>HEX2DEC('16進数版ステータス'!P14)</f>
        <v>6</v>
      </c>
      <c r="Q25" s="41">
        <f t="shared" si="0"/>
        <v>33</v>
      </c>
      <c r="R25" s="41">
        <f t="shared" si="1"/>
        <v>18</v>
      </c>
      <c r="S25" s="41">
        <f t="shared" si="2"/>
        <v>76</v>
      </c>
      <c r="T25" s="42">
        <f t="shared" si="3"/>
        <v>114</v>
      </c>
    </row>
    <row r="26" spans="1:20" ht="13.5">
      <c r="A26" s="29" t="s">
        <v>43</v>
      </c>
      <c r="B26" s="63">
        <f>HEX2DEC('16進数版ステータス'!B46)</f>
        <v>180</v>
      </c>
      <c r="C26" s="41">
        <f>HEX2DEC('16進数版ステータス'!C46)</f>
        <v>6</v>
      </c>
      <c r="D26" s="41">
        <f>HEX2DEC('16進数版ステータス'!D46)</f>
        <v>12</v>
      </c>
      <c r="E26" s="41">
        <f>HEX2DEC('16進数版ステータス'!E46)</f>
        <v>4</v>
      </c>
      <c r="F26" s="41">
        <f>HEX2DEC('16進数版ステータス'!F46)</f>
        <v>4</v>
      </c>
      <c r="G26" s="41">
        <f>HEX2DEC('16進数版ステータス'!G46)</f>
        <v>10</v>
      </c>
      <c r="H26" s="41">
        <f>HEX2DEC('16進数版ステータス'!H46)</f>
        <v>12</v>
      </c>
      <c r="I26" s="41">
        <f>HEX2DEC('16進数版ステータス'!I46)</f>
        <v>8</v>
      </c>
      <c r="J26" s="41">
        <f>HEX2DEC('16進数版ステータス'!J46)</f>
        <v>8</v>
      </c>
      <c r="K26" s="41">
        <f>HEX2DEC('16進数版ステータス'!K46)</f>
        <v>8</v>
      </c>
      <c r="L26" s="41">
        <f>HEX2DEC('16進数版ステータス'!L46)</f>
        <v>6</v>
      </c>
      <c r="M26" s="41">
        <f>HEX2DEC('16進数版ステータス'!M46)</f>
        <v>10</v>
      </c>
      <c r="N26" s="41">
        <f>HEX2DEC('16進数版ステータス'!N46)</f>
        <v>8</v>
      </c>
      <c r="O26" s="41">
        <f>HEX2DEC('16進数版ステータス'!O46)</f>
        <v>8</v>
      </c>
      <c r="P26" s="41">
        <f>HEX2DEC('16進数版ステータス'!P46)</f>
        <v>0</v>
      </c>
      <c r="Q26" s="41">
        <f t="shared" si="0"/>
        <v>26</v>
      </c>
      <c r="R26" s="41">
        <f t="shared" si="1"/>
        <v>20</v>
      </c>
      <c r="S26" s="41">
        <f t="shared" si="2"/>
        <v>73</v>
      </c>
      <c r="T26" s="42">
        <f t="shared" si="3"/>
        <v>113</v>
      </c>
    </row>
    <row r="27" spans="1:20" ht="13.5">
      <c r="A27" s="35" t="s">
        <v>58</v>
      </c>
      <c r="B27" s="63">
        <f>HEX2DEC('16進数版ステータス'!B62)</f>
        <v>206</v>
      </c>
      <c r="C27" s="41">
        <f>HEX2DEC('16進数版ステータス'!C62)</f>
        <v>8</v>
      </c>
      <c r="D27" s="41">
        <f>HEX2DEC('16進数版ステータス'!D62)</f>
        <v>10</v>
      </c>
      <c r="E27" s="41">
        <f>HEX2DEC('16進数版ステータス'!E62)</f>
        <v>6</v>
      </c>
      <c r="F27" s="41">
        <f>HEX2DEC('16進数版ステータス'!F62)</f>
        <v>8</v>
      </c>
      <c r="G27" s="41">
        <f>HEX2DEC('16進数版ステータス'!G62)</f>
        <v>12</v>
      </c>
      <c r="H27" s="41">
        <f>HEX2DEC('16進数版ステータス'!H62)</f>
        <v>10</v>
      </c>
      <c r="I27" s="41">
        <f>HEX2DEC('16進数版ステータス'!I62)</f>
        <v>6</v>
      </c>
      <c r="J27" s="41">
        <f>HEX2DEC('16進数版ステータス'!J62)</f>
        <v>8</v>
      </c>
      <c r="K27" s="41">
        <f>HEX2DEC('16進数版ステータス'!K62)</f>
        <v>4</v>
      </c>
      <c r="L27" s="41">
        <f>HEX2DEC('16進数版ステータス'!L62)</f>
        <v>8</v>
      </c>
      <c r="M27" s="41">
        <f>HEX2DEC('16進数版ステータス'!M62)</f>
        <v>6</v>
      </c>
      <c r="N27" s="41">
        <f>HEX2DEC('16進数版ステータス'!N62)</f>
        <v>8</v>
      </c>
      <c r="O27" s="41">
        <f>HEX2DEC('16進数版ステータス'!O62)</f>
        <v>8</v>
      </c>
      <c r="P27" s="41">
        <f>HEX2DEC('16進数版ステータス'!P62)</f>
        <v>7</v>
      </c>
      <c r="Q27" s="41">
        <f t="shared" si="0"/>
        <v>32</v>
      </c>
      <c r="R27" s="41">
        <f t="shared" si="1"/>
        <v>18</v>
      </c>
      <c r="S27" s="41">
        <f t="shared" si="2"/>
        <v>79</v>
      </c>
      <c r="T27" s="42">
        <f t="shared" si="3"/>
        <v>113</v>
      </c>
    </row>
    <row r="28" spans="1:20" ht="13.5">
      <c r="A28" s="20" t="s">
        <v>26</v>
      </c>
      <c r="B28" s="63">
        <f>HEX2DEC('16進数版ステータス'!B26)</f>
        <v>255</v>
      </c>
      <c r="C28" s="41">
        <f>HEX2DEC('16進数版ステータス'!C26)</f>
        <v>12</v>
      </c>
      <c r="D28" s="41">
        <f>HEX2DEC('16進数版ステータス'!D26)</f>
        <v>12</v>
      </c>
      <c r="E28" s="41">
        <f>HEX2DEC('16進数版ステータス'!E26)</f>
        <v>12</v>
      </c>
      <c r="F28" s="41">
        <f>HEX2DEC('16進数版ステータス'!F26)</f>
        <v>12</v>
      </c>
      <c r="G28" s="41">
        <f>HEX2DEC('16進数版ステータス'!G26)</f>
        <v>4</v>
      </c>
      <c r="H28" s="41">
        <f>HEX2DEC('16進数版ステータス'!H26)</f>
        <v>4</v>
      </c>
      <c r="I28" s="41">
        <f>HEX2DEC('16進数版ステータス'!I26)</f>
        <v>4</v>
      </c>
      <c r="J28" s="41">
        <f>HEX2DEC('16進数版ステータス'!J26)</f>
        <v>4</v>
      </c>
      <c r="K28" s="41">
        <f>HEX2DEC('16進数版ステータス'!K26)</f>
        <v>4</v>
      </c>
      <c r="L28" s="41">
        <f>HEX2DEC('16進数版ステータス'!L26)</f>
        <v>10</v>
      </c>
      <c r="M28" s="41">
        <f>HEX2DEC('16進数版ステータス'!M26)</f>
        <v>8</v>
      </c>
      <c r="N28" s="41">
        <f>HEX2DEC('16進数版ステータス'!N26)</f>
        <v>10</v>
      </c>
      <c r="O28" s="41">
        <f>HEX2DEC('16進数版ステータス'!O26)</f>
        <v>4</v>
      </c>
      <c r="P28" s="41">
        <f>HEX2DEC('16進数版ステータス'!P26)</f>
        <v>14</v>
      </c>
      <c r="Q28" s="41">
        <f t="shared" si="0"/>
        <v>48</v>
      </c>
      <c r="R28" s="41">
        <f t="shared" si="1"/>
        <v>8</v>
      </c>
      <c r="S28" s="41">
        <f t="shared" si="2"/>
        <v>77</v>
      </c>
      <c r="T28" s="42">
        <f t="shared" si="3"/>
        <v>113</v>
      </c>
    </row>
    <row r="29" spans="1:20" ht="13.5">
      <c r="A29" s="32" t="s">
        <v>52</v>
      </c>
      <c r="B29" s="63">
        <f>HEX2DEC('16進数版ステータス'!B55)</f>
        <v>200</v>
      </c>
      <c r="C29" s="41">
        <f>HEX2DEC('16進数版ステータス'!C55)</f>
        <v>10</v>
      </c>
      <c r="D29" s="41">
        <f>HEX2DEC('16進数版ステータス'!D55)</f>
        <v>10</v>
      </c>
      <c r="E29" s="41">
        <f>HEX2DEC('16進数版ステータス'!E55)</f>
        <v>10</v>
      </c>
      <c r="F29" s="41">
        <f>HEX2DEC('16進数版ステータス'!F55)</f>
        <v>6</v>
      </c>
      <c r="G29" s="41">
        <f>HEX2DEC('16進数版ステータス'!G55)</f>
        <v>8</v>
      </c>
      <c r="H29" s="41">
        <f>HEX2DEC('16進数版ステータス'!H55)</f>
        <v>10</v>
      </c>
      <c r="I29" s="41">
        <f>HEX2DEC('16進数版ステータス'!I55)</f>
        <v>6</v>
      </c>
      <c r="J29" s="41">
        <f>HEX2DEC('16進数版ステータス'!J55)</f>
        <v>8</v>
      </c>
      <c r="K29" s="41">
        <f>HEX2DEC('16進数版ステータス'!K55)</f>
        <v>4</v>
      </c>
      <c r="L29" s="41">
        <f>HEX2DEC('16進数版ステータス'!L55)</f>
        <v>8</v>
      </c>
      <c r="M29" s="41">
        <f>HEX2DEC('16進数版ステータス'!M55)</f>
        <v>6</v>
      </c>
      <c r="N29" s="41">
        <f>HEX2DEC('16進数版ステータス'!N55)</f>
        <v>8</v>
      </c>
      <c r="O29" s="41">
        <f>HEX2DEC('16進数版ステータス'!O55)</f>
        <v>8</v>
      </c>
      <c r="P29" s="41">
        <f>HEX2DEC('16進数版ステータス'!P55)</f>
        <v>6</v>
      </c>
      <c r="Q29" s="41">
        <f t="shared" si="0"/>
        <v>36</v>
      </c>
      <c r="R29" s="41">
        <f t="shared" si="1"/>
        <v>18</v>
      </c>
      <c r="S29" s="41">
        <f t="shared" si="2"/>
        <v>78</v>
      </c>
      <c r="T29" s="42">
        <f t="shared" si="3"/>
        <v>112</v>
      </c>
    </row>
    <row r="30" spans="1:20" ht="13.5">
      <c r="A30" s="23" t="s">
        <v>32</v>
      </c>
      <c r="B30" s="63">
        <f>HEX2DEC('16進数版ステータス'!B32)</f>
        <v>230</v>
      </c>
      <c r="C30" s="41">
        <f>HEX2DEC('16進数版ステータス'!C32)</f>
        <v>8</v>
      </c>
      <c r="D30" s="41">
        <f>HEX2DEC('16進数版ステータス'!D32)</f>
        <v>4</v>
      </c>
      <c r="E30" s="41">
        <f>HEX2DEC('16進数版ステータス'!E32)</f>
        <v>6</v>
      </c>
      <c r="F30" s="41">
        <f>HEX2DEC('16進数版ステータス'!F32)</f>
        <v>12</v>
      </c>
      <c r="G30" s="41">
        <f>HEX2DEC('16進数版ステータス'!G32)</f>
        <v>6</v>
      </c>
      <c r="H30" s="41">
        <f>HEX2DEC('16進数版ステータス'!H32)</f>
        <v>12</v>
      </c>
      <c r="I30" s="41">
        <f>HEX2DEC('16進数版ステータス'!I32)</f>
        <v>6</v>
      </c>
      <c r="J30" s="41">
        <f>HEX2DEC('16進数版ステータス'!J32)</f>
        <v>8</v>
      </c>
      <c r="K30" s="41">
        <f>HEX2DEC('16進数版ステータス'!K32)</f>
        <v>4</v>
      </c>
      <c r="L30" s="41">
        <f>HEX2DEC('16進数版ステータス'!L32)</f>
        <v>10</v>
      </c>
      <c r="M30" s="41">
        <f>HEX2DEC('16進数版ステータス'!M32)</f>
        <v>8</v>
      </c>
      <c r="N30" s="41">
        <f>HEX2DEC('16進数版ステータス'!N32)</f>
        <v>6</v>
      </c>
      <c r="O30" s="41">
        <f>HEX2DEC('16進数版ステータス'!O32)</f>
        <v>8</v>
      </c>
      <c r="P30" s="41">
        <f>HEX2DEC('16進数版ステータス'!P32)</f>
        <v>23</v>
      </c>
      <c r="Q30" s="41">
        <f t="shared" si="0"/>
        <v>30</v>
      </c>
      <c r="R30" s="41">
        <f t="shared" si="1"/>
        <v>20</v>
      </c>
      <c r="S30" s="41">
        <f t="shared" si="2"/>
        <v>74</v>
      </c>
      <c r="T30" s="42">
        <f t="shared" si="3"/>
        <v>110</v>
      </c>
    </row>
    <row r="31" spans="1:20" ht="13.5">
      <c r="A31" s="35" t="s">
        <v>59</v>
      </c>
      <c r="B31" s="63">
        <f>HEX2DEC('16進数版ステータス'!B63)</f>
        <v>250</v>
      </c>
      <c r="C31" s="41">
        <f>HEX2DEC('16進数版ステータス'!C63)</f>
        <v>10</v>
      </c>
      <c r="D31" s="41">
        <f>HEX2DEC('16進数版ステータス'!D63)</f>
        <v>8</v>
      </c>
      <c r="E31" s="41">
        <f>HEX2DEC('16進数版ステータス'!E63)</f>
        <v>8</v>
      </c>
      <c r="F31" s="41">
        <f>HEX2DEC('16進数版ステータス'!F63)</f>
        <v>13</v>
      </c>
      <c r="G31" s="41">
        <f>HEX2DEC('16進数版ステータス'!G63)</f>
        <v>4</v>
      </c>
      <c r="H31" s="41">
        <f>HEX2DEC('16進数版ステータス'!H63)</f>
        <v>10</v>
      </c>
      <c r="I31" s="41">
        <f>HEX2DEC('16進数版ステータス'!I63)</f>
        <v>4</v>
      </c>
      <c r="J31" s="41">
        <f>HEX2DEC('16進数版ステータス'!J63)</f>
        <v>6</v>
      </c>
      <c r="K31" s="41">
        <f>HEX2DEC('16進数版ステータス'!K63)</f>
        <v>4</v>
      </c>
      <c r="L31" s="41">
        <f>HEX2DEC('16進数版ステータス'!L63)</f>
        <v>8</v>
      </c>
      <c r="M31" s="41">
        <f>HEX2DEC('16進数版ステータス'!M63)</f>
        <v>10</v>
      </c>
      <c r="N31" s="41">
        <f>HEX2DEC('16進数版ステータス'!N63)</f>
        <v>6</v>
      </c>
      <c r="O31" s="41">
        <f>HEX2DEC('16進数版ステータス'!O63)</f>
        <v>6</v>
      </c>
      <c r="P31" s="41">
        <f>HEX2DEC('16進数版ステータス'!P63)</f>
        <v>17</v>
      </c>
      <c r="Q31" s="41">
        <f t="shared" si="0"/>
        <v>39</v>
      </c>
      <c r="R31" s="41">
        <f t="shared" si="1"/>
        <v>16</v>
      </c>
      <c r="S31" s="41">
        <f t="shared" si="2"/>
        <v>76</v>
      </c>
      <c r="T31" s="42">
        <f t="shared" si="3"/>
        <v>110</v>
      </c>
    </row>
    <row r="32" spans="1:20" ht="13.5">
      <c r="A32" s="14" t="s">
        <v>15</v>
      </c>
      <c r="B32" s="63">
        <f>HEX2DEC('16進数版ステータス'!B13)</f>
        <v>180</v>
      </c>
      <c r="C32" s="41">
        <f>HEX2DEC('16進数版ステータス'!C13)</f>
        <v>6</v>
      </c>
      <c r="D32" s="41">
        <f>HEX2DEC('16進数版ステータス'!D13)</f>
        <v>6</v>
      </c>
      <c r="E32" s="41">
        <f>HEX2DEC('16進数版ステータス'!E13)</f>
        <v>6</v>
      </c>
      <c r="F32" s="41">
        <f>HEX2DEC('16進数版ステータス'!F13)</f>
        <v>6</v>
      </c>
      <c r="G32" s="41">
        <f>HEX2DEC('16進数版ステータス'!G13)</f>
        <v>12</v>
      </c>
      <c r="H32" s="41">
        <f>HEX2DEC('16進数版ステータス'!H13)</f>
        <v>8</v>
      </c>
      <c r="I32" s="41">
        <f>HEX2DEC('16進数版ステータス'!I13)</f>
        <v>10</v>
      </c>
      <c r="J32" s="41">
        <f>HEX2DEC('16進数版ステータス'!J13)</f>
        <v>6</v>
      </c>
      <c r="K32" s="41">
        <f>HEX2DEC('16進数版ステータス'!K13)</f>
        <v>6</v>
      </c>
      <c r="L32" s="41">
        <f>HEX2DEC('16進数版ステータス'!L13)</f>
        <v>8</v>
      </c>
      <c r="M32" s="41">
        <f>HEX2DEC('16進数版ステータス'!M13)</f>
        <v>8</v>
      </c>
      <c r="N32" s="41">
        <f>HEX2DEC('16進数版ステータス'!N13)</f>
        <v>6</v>
      </c>
      <c r="O32" s="41">
        <f>HEX2DEC('16進数版ステータス'!O13)</f>
        <v>12</v>
      </c>
      <c r="P32" s="41">
        <f>HEX2DEC('16進数版ステータス'!P13)</f>
        <v>0</v>
      </c>
      <c r="Q32" s="41">
        <f t="shared" si="0"/>
        <v>24</v>
      </c>
      <c r="R32" s="41">
        <f t="shared" si="1"/>
        <v>14</v>
      </c>
      <c r="S32" s="41">
        <f t="shared" si="2"/>
        <v>69</v>
      </c>
      <c r="T32" s="42">
        <f t="shared" si="3"/>
        <v>109</v>
      </c>
    </row>
    <row r="33" spans="1:20" ht="13.5">
      <c r="A33" s="10" t="s">
        <v>5</v>
      </c>
      <c r="B33" s="63">
        <f>HEX2DEC('16進数版ステータス'!B4)</f>
        <v>200</v>
      </c>
      <c r="C33" s="41">
        <f>HEX2DEC('16進数版ステータス'!C4)</f>
        <v>10</v>
      </c>
      <c r="D33" s="41">
        <f>HEX2DEC('16進数版ステータス'!D4)</f>
        <v>9</v>
      </c>
      <c r="E33" s="41">
        <f>HEX2DEC('16進数版ステータス'!E4)</f>
        <v>4</v>
      </c>
      <c r="F33" s="41">
        <f>HEX2DEC('16進数版ステータス'!F4)</f>
        <v>6</v>
      </c>
      <c r="G33" s="41">
        <f>HEX2DEC('16進数版ステータス'!G4)</f>
        <v>10</v>
      </c>
      <c r="H33" s="41">
        <f>HEX2DEC('16進数版ステータス'!H4)</f>
        <v>8</v>
      </c>
      <c r="I33" s="41">
        <f>HEX2DEC('16進数版ステータス'!I4)</f>
        <v>8</v>
      </c>
      <c r="J33" s="41">
        <f>HEX2DEC('16進数版ステータス'!J4)</f>
        <v>8</v>
      </c>
      <c r="K33" s="41">
        <f>HEX2DEC('16進数版ステータス'!K4)</f>
        <v>6</v>
      </c>
      <c r="L33" s="41">
        <f>HEX2DEC('16進数版ステータス'!L4)</f>
        <v>8</v>
      </c>
      <c r="M33" s="41">
        <f>HEX2DEC('16進数版ステータス'!M4)</f>
        <v>8</v>
      </c>
      <c r="N33" s="41">
        <f>HEX2DEC('16進数版ステータス'!N4)</f>
        <v>8</v>
      </c>
      <c r="O33" s="41">
        <f>HEX2DEC('16進数版ステータス'!O4)</f>
        <v>6</v>
      </c>
      <c r="P33" s="41">
        <f>HEX2DEC('16進数版ステータス'!P4)</f>
        <v>2</v>
      </c>
      <c r="Q33" s="41">
        <f t="shared" si="0"/>
        <v>29</v>
      </c>
      <c r="R33" s="41">
        <f t="shared" si="1"/>
        <v>16</v>
      </c>
      <c r="S33" s="41">
        <f t="shared" si="2"/>
        <v>73</v>
      </c>
      <c r="T33" s="42">
        <f t="shared" si="3"/>
        <v>109</v>
      </c>
    </row>
    <row r="34" spans="1:20" ht="13.5">
      <c r="A34" s="26" t="s">
        <v>39</v>
      </c>
      <c r="B34" s="63">
        <f>HEX2DEC('16進数版ステータス'!B41)</f>
        <v>200</v>
      </c>
      <c r="C34" s="41">
        <f>HEX2DEC('16進数版ステータス'!C41)</f>
        <v>8</v>
      </c>
      <c r="D34" s="41">
        <f>HEX2DEC('16進数版ステータス'!D41)</f>
        <v>8</v>
      </c>
      <c r="E34" s="41">
        <f>HEX2DEC('16進数版ステータス'!E41)</f>
        <v>10</v>
      </c>
      <c r="F34" s="41">
        <f>HEX2DEC('16進数版ステータス'!F41)</f>
        <v>7</v>
      </c>
      <c r="G34" s="41">
        <f>HEX2DEC('16進数版ステータス'!G41)</f>
        <v>10</v>
      </c>
      <c r="H34" s="41">
        <f>HEX2DEC('16進数版ステータス'!H41)</f>
        <v>10</v>
      </c>
      <c r="I34" s="41">
        <f>HEX2DEC('16進数版ステータス'!I41)</f>
        <v>6</v>
      </c>
      <c r="J34" s="41">
        <f>HEX2DEC('16進数版ステータス'!J41)</f>
        <v>6</v>
      </c>
      <c r="K34" s="41">
        <f>HEX2DEC('16進数版ステータス'!K41)</f>
        <v>6</v>
      </c>
      <c r="L34" s="41">
        <f>HEX2DEC('16進数版ステータス'!L41)</f>
        <v>8</v>
      </c>
      <c r="M34" s="41">
        <f>HEX2DEC('16進数版ステータス'!M41)</f>
        <v>6</v>
      </c>
      <c r="N34" s="41">
        <f>HEX2DEC('16進数版ステータス'!N41)</f>
        <v>6</v>
      </c>
      <c r="O34" s="41">
        <f>HEX2DEC('16進数版ステータス'!O41)</f>
        <v>8</v>
      </c>
      <c r="P34" s="41">
        <f>HEX2DEC('16進数版ステータス'!P41)</f>
        <v>0</v>
      </c>
      <c r="Q34" s="41">
        <f t="shared" si="0"/>
        <v>33</v>
      </c>
      <c r="R34" s="41">
        <f t="shared" si="1"/>
        <v>16</v>
      </c>
      <c r="S34" s="41">
        <f t="shared" si="2"/>
        <v>75</v>
      </c>
      <c r="T34" s="42">
        <f t="shared" si="3"/>
        <v>109</v>
      </c>
    </row>
    <row r="35" spans="1:20" ht="13.5">
      <c r="A35" s="29" t="s">
        <v>44</v>
      </c>
      <c r="B35" s="63">
        <f>HEX2DEC('16進数版ステータス'!B47)</f>
        <v>200</v>
      </c>
      <c r="C35" s="41">
        <f>HEX2DEC('16進数版ステータス'!C47)</f>
        <v>8</v>
      </c>
      <c r="D35" s="41">
        <f>HEX2DEC('16進数版ステータス'!D47)</f>
        <v>11</v>
      </c>
      <c r="E35" s="41">
        <f>HEX2DEC('16進数版ステータス'!E47)</f>
        <v>8</v>
      </c>
      <c r="F35" s="41">
        <f>HEX2DEC('16進数版ステータス'!F47)</f>
        <v>6</v>
      </c>
      <c r="G35" s="41">
        <f>HEX2DEC('16進数版ステータス'!G47)</f>
        <v>8</v>
      </c>
      <c r="H35" s="41">
        <f>HEX2DEC('16進数版ステータス'!H47)</f>
        <v>10</v>
      </c>
      <c r="I35" s="41">
        <f>HEX2DEC('16進数版ステータス'!I47)</f>
        <v>8</v>
      </c>
      <c r="J35" s="41">
        <f>HEX2DEC('16進数版ステータス'!J47)</f>
        <v>8</v>
      </c>
      <c r="K35" s="41">
        <f>HEX2DEC('16進数版ステータス'!K47)</f>
        <v>6</v>
      </c>
      <c r="L35" s="41">
        <f>HEX2DEC('16進数版ステータス'!L47)</f>
        <v>6</v>
      </c>
      <c r="M35" s="41">
        <f>HEX2DEC('16進数版ステータス'!M47)</f>
        <v>6</v>
      </c>
      <c r="N35" s="41">
        <f>HEX2DEC('16進数版ステータス'!N47)</f>
        <v>6</v>
      </c>
      <c r="O35" s="41">
        <f>HEX2DEC('16進数版ステータス'!O47)</f>
        <v>6</v>
      </c>
      <c r="P35" s="41">
        <f>HEX2DEC('16進数版ステータス'!P47)</f>
        <v>0</v>
      </c>
      <c r="Q35" s="41">
        <f aca="true" t="shared" si="4" ref="Q35:Q56">SUM(C35:F35)</f>
        <v>33</v>
      </c>
      <c r="R35" s="41">
        <f aca="true" t="shared" si="5" ref="R35:R56">H35+J35</f>
        <v>18</v>
      </c>
      <c r="S35" s="41">
        <f aca="true" t="shared" si="6" ref="S35:S56">ROUNDUP((B35/20)+SUM(C35:J35),0)</f>
        <v>77</v>
      </c>
      <c r="T35" s="42">
        <f aca="true" t="shared" si="7" ref="T35:T56">ROUNDUP((B35/20)+SUM(C35:O35),0)</f>
        <v>107</v>
      </c>
    </row>
    <row r="36" spans="1:20" ht="13.5">
      <c r="A36" s="29" t="s">
        <v>42</v>
      </c>
      <c r="B36" s="63">
        <f>HEX2DEC('16進数版ステータス'!B45)</f>
        <v>240</v>
      </c>
      <c r="C36" s="41">
        <f>HEX2DEC('16進数版ステータス'!C45)</f>
        <v>8</v>
      </c>
      <c r="D36" s="41">
        <f>HEX2DEC('16進数版ステータス'!D45)</f>
        <v>4</v>
      </c>
      <c r="E36" s="41">
        <f>HEX2DEC('16進数版ステータス'!E45)</f>
        <v>6</v>
      </c>
      <c r="F36" s="41">
        <f>HEX2DEC('16進数版ステータス'!F45)</f>
        <v>12</v>
      </c>
      <c r="G36" s="41">
        <f>HEX2DEC('16進数版ステータス'!G45)</f>
        <v>6</v>
      </c>
      <c r="H36" s="41">
        <f>HEX2DEC('16進数版ステータス'!H45)</f>
        <v>12</v>
      </c>
      <c r="I36" s="41">
        <f>HEX2DEC('16進数版ステータス'!I45)</f>
        <v>4</v>
      </c>
      <c r="J36" s="41">
        <f>HEX2DEC('16進数版ステータス'!J45)</f>
        <v>8</v>
      </c>
      <c r="K36" s="41">
        <f>HEX2DEC('16進数版ステータス'!K45)</f>
        <v>4</v>
      </c>
      <c r="L36" s="41">
        <f>HEX2DEC('16進数版ステータス'!L45)</f>
        <v>10</v>
      </c>
      <c r="M36" s="41">
        <f>HEX2DEC('16進数版ステータス'!M45)</f>
        <v>8</v>
      </c>
      <c r="N36" s="41">
        <f>HEX2DEC('16進数版ステータス'!N45)</f>
        <v>6</v>
      </c>
      <c r="O36" s="41">
        <f>HEX2DEC('16進数版ステータス'!O45)</f>
        <v>6</v>
      </c>
      <c r="P36" s="41">
        <f>HEX2DEC('16進数版ステータス'!P45)</f>
        <v>23</v>
      </c>
      <c r="Q36" s="41">
        <f t="shared" si="4"/>
        <v>30</v>
      </c>
      <c r="R36" s="41">
        <f t="shared" si="5"/>
        <v>20</v>
      </c>
      <c r="S36" s="41">
        <f t="shared" si="6"/>
        <v>72</v>
      </c>
      <c r="T36" s="42">
        <f t="shared" si="7"/>
        <v>106</v>
      </c>
    </row>
    <row r="37" spans="1:20" ht="13.5">
      <c r="A37" s="10" t="s">
        <v>7</v>
      </c>
      <c r="B37" s="63">
        <f>HEX2DEC('16進数版ステータス'!B6)</f>
        <v>180</v>
      </c>
      <c r="C37" s="41">
        <f>HEX2DEC('16進数版ステータス'!C6)</f>
        <v>11</v>
      </c>
      <c r="D37" s="41">
        <f>HEX2DEC('16進数版ステータス'!D6)</f>
        <v>13</v>
      </c>
      <c r="E37" s="41">
        <f>HEX2DEC('16進数版ステータス'!E6)</f>
        <v>6</v>
      </c>
      <c r="F37" s="41">
        <f>HEX2DEC('16進数版ステータス'!F6)</f>
        <v>8</v>
      </c>
      <c r="G37" s="41">
        <f>HEX2DEC('16進数版ステータス'!G6)</f>
        <v>8</v>
      </c>
      <c r="H37" s="41">
        <f>HEX2DEC('16進数版ステータス'!H6)</f>
        <v>12</v>
      </c>
      <c r="I37" s="41">
        <f>HEX2DEC('16進数版ステータス'!I6)</f>
        <v>6</v>
      </c>
      <c r="J37" s="41">
        <f>HEX2DEC('16進数版ステータス'!J6)</f>
        <v>8</v>
      </c>
      <c r="K37" s="41">
        <f>HEX2DEC('16進数版ステータス'!K6)</f>
        <v>4</v>
      </c>
      <c r="L37" s="41">
        <f>HEX2DEC('16進数版ステータス'!L6)</f>
        <v>6</v>
      </c>
      <c r="M37" s="41">
        <f>HEX2DEC('16進数版ステータス'!M6)</f>
        <v>4</v>
      </c>
      <c r="N37" s="41">
        <f>HEX2DEC('16進数版ステータス'!N6)</f>
        <v>4</v>
      </c>
      <c r="O37" s="41">
        <f>HEX2DEC('16進数版ステータス'!O6)</f>
        <v>6</v>
      </c>
      <c r="P37" s="41">
        <f>HEX2DEC('16進数版ステータス'!P6)</f>
        <v>0</v>
      </c>
      <c r="Q37" s="41">
        <f t="shared" si="4"/>
        <v>38</v>
      </c>
      <c r="R37" s="41">
        <f t="shared" si="5"/>
        <v>20</v>
      </c>
      <c r="S37" s="41">
        <f t="shared" si="6"/>
        <v>81</v>
      </c>
      <c r="T37" s="42">
        <f t="shared" si="7"/>
        <v>105</v>
      </c>
    </row>
    <row r="38" spans="1:20" ht="13.5">
      <c r="A38" s="32" t="s">
        <v>53</v>
      </c>
      <c r="B38" s="63">
        <f>HEX2DEC('16進数版ステータス'!B56)</f>
        <v>200</v>
      </c>
      <c r="C38" s="41">
        <f>HEX2DEC('16進数版ステータス'!C56)</f>
        <v>6</v>
      </c>
      <c r="D38" s="41">
        <f>HEX2DEC('16進数版ステータス'!D56)</f>
        <v>6</v>
      </c>
      <c r="E38" s="41">
        <f>HEX2DEC('16進数版ステータス'!E56)</f>
        <v>13</v>
      </c>
      <c r="F38" s="41">
        <f>HEX2DEC('16進数版ステータス'!F56)</f>
        <v>12</v>
      </c>
      <c r="G38" s="41">
        <f>HEX2DEC('16進数版ステータス'!G56)</f>
        <v>8</v>
      </c>
      <c r="H38" s="41">
        <f>HEX2DEC('16進数版ステータス'!H56)</f>
        <v>8</v>
      </c>
      <c r="I38" s="41">
        <f>HEX2DEC('16進数版ステータス'!I56)</f>
        <v>6</v>
      </c>
      <c r="J38" s="41">
        <f>HEX2DEC('16進数版ステータス'!J56)</f>
        <v>6</v>
      </c>
      <c r="K38" s="41">
        <f>HEX2DEC('16進数版ステータス'!K56)</f>
        <v>6</v>
      </c>
      <c r="L38" s="41">
        <f>HEX2DEC('16進数版ステータス'!L56)</f>
        <v>6</v>
      </c>
      <c r="M38" s="41">
        <f>HEX2DEC('16進数版ステータス'!M56)</f>
        <v>6</v>
      </c>
      <c r="N38" s="41">
        <f>HEX2DEC('16進数版ステータス'!N56)</f>
        <v>6</v>
      </c>
      <c r="O38" s="41">
        <f>HEX2DEC('16進数版ステータス'!O56)</f>
        <v>6</v>
      </c>
      <c r="P38" s="41">
        <f>HEX2DEC('16進数版ステータス'!P56)</f>
        <v>20</v>
      </c>
      <c r="Q38" s="41">
        <f t="shared" si="4"/>
        <v>37</v>
      </c>
      <c r="R38" s="41">
        <f t="shared" si="5"/>
        <v>14</v>
      </c>
      <c r="S38" s="41">
        <f t="shared" si="6"/>
        <v>75</v>
      </c>
      <c r="T38" s="42">
        <f t="shared" si="7"/>
        <v>105</v>
      </c>
    </row>
    <row r="39" spans="1:20" ht="13.5">
      <c r="A39" s="14" t="s">
        <v>14</v>
      </c>
      <c r="B39" s="63">
        <f>HEX2DEC('16進数版ステータス'!B12)</f>
        <v>180</v>
      </c>
      <c r="C39" s="41">
        <f>HEX2DEC('16進数版ステータス'!C12)</f>
        <v>13</v>
      </c>
      <c r="D39" s="41">
        <f>HEX2DEC('16進数版ステータス'!D12)</f>
        <v>12</v>
      </c>
      <c r="E39" s="41">
        <f>HEX2DEC('16進数版ステータス'!E12)</f>
        <v>6</v>
      </c>
      <c r="F39" s="41">
        <f>HEX2DEC('16進数版ステータス'!F12)</f>
        <v>6</v>
      </c>
      <c r="G39" s="41">
        <f>HEX2DEC('16進数版ステータス'!G12)</f>
        <v>6</v>
      </c>
      <c r="H39" s="41">
        <f>HEX2DEC('16進数版ステータス'!H12)</f>
        <v>12</v>
      </c>
      <c r="I39" s="41">
        <f>HEX2DEC('16進数版ステータス'!I12)</f>
        <v>4</v>
      </c>
      <c r="J39" s="41">
        <f>HEX2DEC('16進数版ステータス'!J12)</f>
        <v>8</v>
      </c>
      <c r="K39" s="41">
        <f>HEX2DEC('16進数版ステータス'!K12)</f>
        <v>4</v>
      </c>
      <c r="L39" s="41">
        <f>HEX2DEC('16進数版ステータス'!L12)</f>
        <v>10</v>
      </c>
      <c r="M39" s="41">
        <f>HEX2DEC('16進数版ステータス'!M12)</f>
        <v>6</v>
      </c>
      <c r="N39" s="41">
        <f>HEX2DEC('16進数版ステータス'!N12)</f>
        <v>4</v>
      </c>
      <c r="O39" s="41">
        <f>HEX2DEC('16進数版ステータス'!O12)</f>
        <v>4</v>
      </c>
      <c r="P39" s="41">
        <f>HEX2DEC('16進数版ステータス'!P12)</f>
        <v>0</v>
      </c>
      <c r="Q39" s="41">
        <f t="shared" si="4"/>
        <v>37</v>
      </c>
      <c r="R39" s="41">
        <f t="shared" si="5"/>
        <v>20</v>
      </c>
      <c r="S39" s="41">
        <f t="shared" si="6"/>
        <v>76</v>
      </c>
      <c r="T39" s="42">
        <f t="shared" si="7"/>
        <v>104</v>
      </c>
    </row>
    <row r="40" spans="1:20" ht="13.5">
      <c r="A40" s="10" t="s">
        <v>6</v>
      </c>
      <c r="B40" s="63">
        <f>HEX2DEC('16進数版ステータス'!B5)</f>
        <v>200</v>
      </c>
      <c r="C40" s="41">
        <f>HEX2DEC('16進数版ステータス'!C5)</f>
        <v>8</v>
      </c>
      <c r="D40" s="41">
        <f>HEX2DEC('16進数版ステータス'!D5)</f>
        <v>6</v>
      </c>
      <c r="E40" s="41">
        <f>HEX2DEC('16進数版ステータス'!E5)</f>
        <v>8</v>
      </c>
      <c r="F40" s="41">
        <f>HEX2DEC('16進数版ステータス'!F5)</f>
        <v>6</v>
      </c>
      <c r="G40" s="41">
        <f>HEX2DEC('16進数版ステータス'!G5)</f>
        <v>8</v>
      </c>
      <c r="H40" s="41">
        <f>HEX2DEC('16進数版ステータス'!H5)</f>
        <v>8</v>
      </c>
      <c r="I40" s="41">
        <f>HEX2DEC('16進数版ステータス'!I5)</f>
        <v>8</v>
      </c>
      <c r="J40" s="41">
        <f>HEX2DEC('16進数版ステータス'!J5)</f>
        <v>8</v>
      </c>
      <c r="K40" s="41">
        <f>HEX2DEC('16進数版ステータス'!K5)</f>
        <v>6</v>
      </c>
      <c r="L40" s="41">
        <f>HEX2DEC('16進数版ステータス'!L5)</f>
        <v>8</v>
      </c>
      <c r="M40" s="41">
        <f>HEX2DEC('16進数版ステータス'!M5)</f>
        <v>8</v>
      </c>
      <c r="N40" s="41">
        <f>HEX2DEC('16進数版ステータス'!N5)</f>
        <v>4</v>
      </c>
      <c r="O40" s="41">
        <f>HEX2DEC('16進数版ステータス'!O5)</f>
        <v>8</v>
      </c>
      <c r="P40" s="41">
        <f>HEX2DEC('16進数版ステータス'!P5)</f>
        <v>3</v>
      </c>
      <c r="Q40" s="41">
        <f t="shared" si="4"/>
        <v>28</v>
      </c>
      <c r="R40" s="41">
        <f t="shared" si="5"/>
        <v>16</v>
      </c>
      <c r="S40" s="41">
        <f t="shared" si="6"/>
        <v>70</v>
      </c>
      <c r="T40" s="42">
        <f t="shared" si="7"/>
        <v>104</v>
      </c>
    </row>
    <row r="41" spans="1:20" ht="13.5">
      <c r="A41" s="20" t="s">
        <v>28</v>
      </c>
      <c r="B41" s="63">
        <f>HEX2DEC('16進数版ステータス'!B28)</f>
        <v>210</v>
      </c>
      <c r="C41" s="41">
        <f>HEX2DEC('16進数版ステータス'!C28)</f>
        <v>6</v>
      </c>
      <c r="D41" s="41">
        <f>HEX2DEC('16進数版ステータス'!D28)</f>
        <v>5</v>
      </c>
      <c r="E41" s="41">
        <f>HEX2DEC('16進数版ステータス'!E28)</f>
        <v>8</v>
      </c>
      <c r="F41" s="41">
        <f>HEX2DEC('16進数版ステータス'!F28)</f>
        <v>13</v>
      </c>
      <c r="G41" s="41">
        <f>HEX2DEC('16進数版ステータス'!G28)</f>
        <v>4</v>
      </c>
      <c r="H41" s="41">
        <f>HEX2DEC('16進数版ステータス'!H28)</f>
        <v>10</v>
      </c>
      <c r="I41" s="41">
        <f>HEX2DEC('16進数版ステータス'!I28)</f>
        <v>4</v>
      </c>
      <c r="J41" s="41">
        <f>HEX2DEC('16進数版ステータス'!J28)</f>
        <v>8</v>
      </c>
      <c r="K41" s="41">
        <f>HEX2DEC('16進数版ステータス'!K28)</f>
        <v>4</v>
      </c>
      <c r="L41" s="41">
        <f>HEX2DEC('16進数版ステータス'!L28)</f>
        <v>10</v>
      </c>
      <c r="M41" s="41">
        <f>HEX2DEC('16進数版ステータス'!M28)</f>
        <v>6</v>
      </c>
      <c r="N41" s="41">
        <f>HEX2DEC('16進数版ステータス'!N28)</f>
        <v>8</v>
      </c>
      <c r="O41" s="41">
        <f>HEX2DEC('16進数版ステータス'!O28)</f>
        <v>6</v>
      </c>
      <c r="P41" s="41">
        <f>HEX2DEC('16進数版ステータス'!P28)</f>
        <v>15</v>
      </c>
      <c r="Q41" s="41">
        <f t="shared" si="4"/>
        <v>32</v>
      </c>
      <c r="R41" s="41">
        <f t="shared" si="5"/>
        <v>18</v>
      </c>
      <c r="S41" s="41">
        <f t="shared" si="6"/>
        <v>69</v>
      </c>
      <c r="T41" s="42">
        <f t="shared" si="7"/>
        <v>103</v>
      </c>
    </row>
    <row r="42" spans="1:20" ht="13.5">
      <c r="A42" s="23" t="s">
        <v>34</v>
      </c>
      <c r="B42" s="63">
        <f>HEX2DEC('16進数版ステータス'!B34)</f>
        <v>180</v>
      </c>
      <c r="C42" s="41">
        <f>HEX2DEC('16進数版ステータス'!C34)</f>
        <v>10</v>
      </c>
      <c r="D42" s="41">
        <f>HEX2DEC('16進数版ステータス'!D34)</f>
        <v>4</v>
      </c>
      <c r="E42" s="41">
        <f>HEX2DEC('16進数版ステータス'!E34)</f>
        <v>4</v>
      </c>
      <c r="F42" s="41">
        <f>HEX2DEC('16進数版ステータス'!F34)</f>
        <v>4</v>
      </c>
      <c r="G42" s="41">
        <f>HEX2DEC('16進数版ステータス'!G34)</f>
        <v>12</v>
      </c>
      <c r="H42" s="41">
        <f>HEX2DEC('16進数版ステータス'!H34)</f>
        <v>8</v>
      </c>
      <c r="I42" s="41">
        <f>HEX2DEC('16進数版ステータス'!I34)</f>
        <v>10</v>
      </c>
      <c r="J42" s="41">
        <f>HEX2DEC('16進数版ステータス'!J34)</f>
        <v>8</v>
      </c>
      <c r="K42" s="41">
        <f>HEX2DEC('16進数版ステータス'!K34)</f>
        <v>8</v>
      </c>
      <c r="L42" s="41">
        <f>HEX2DEC('16進数版ステータス'!L34)</f>
        <v>4</v>
      </c>
      <c r="M42" s="41">
        <f>HEX2DEC('16進数版ステータス'!M34)</f>
        <v>6</v>
      </c>
      <c r="N42" s="41">
        <f>HEX2DEC('16進数版ステータス'!N34)</f>
        <v>8</v>
      </c>
      <c r="O42" s="41">
        <f>HEX2DEC('16進数版ステータス'!O34)</f>
        <v>6</v>
      </c>
      <c r="P42" s="41">
        <f>HEX2DEC('16進数版ステータス'!P34)</f>
        <v>21</v>
      </c>
      <c r="Q42" s="41">
        <f t="shared" si="4"/>
        <v>22</v>
      </c>
      <c r="R42" s="41">
        <f t="shared" si="5"/>
        <v>16</v>
      </c>
      <c r="S42" s="41">
        <f t="shared" si="6"/>
        <v>69</v>
      </c>
      <c r="T42" s="42">
        <f t="shared" si="7"/>
        <v>101</v>
      </c>
    </row>
    <row r="43" spans="1:20" ht="13.5">
      <c r="A43" s="23" t="s">
        <v>33</v>
      </c>
      <c r="B43" s="63">
        <f>HEX2DEC('16進数版ステータス'!B33)</f>
        <v>220</v>
      </c>
      <c r="C43" s="41">
        <f>HEX2DEC('16進数版ステータス'!C33)</f>
        <v>12</v>
      </c>
      <c r="D43" s="41">
        <f>HEX2DEC('16進数版ステータス'!D33)</f>
        <v>6</v>
      </c>
      <c r="E43" s="41">
        <f>HEX2DEC('16進数版ステータス'!E33)</f>
        <v>4</v>
      </c>
      <c r="F43" s="41">
        <f>HEX2DEC('16進数版ステータス'!F33)</f>
        <v>4</v>
      </c>
      <c r="G43" s="41">
        <f>HEX2DEC('16進数版ステータス'!G33)</f>
        <v>10</v>
      </c>
      <c r="H43" s="41">
        <f>HEX2DEC('16進数版ステータス'!H33)</f>
        <v>10</v>
      </c>
      <c r="I43" s="41">
        <f>HEX2DEC('16進数版ステータス'!I33)</f>
        <v>6</v>
      </c>
      <c r="J43" s="41">
        <f>HEX2DEC('16進数版ステータス'!J33)</f>
        <v>8</v>
      </c>
      <c r="K43" s="41">
        <f>HEX2DEC('16進数版ステータス'!K33)</f>
        <v>6</v>
      </c>
      <c r="L43" s="41">
        <f>HEX2DEC('16進数版ステータス'!L33)</f>
        <v>6</v>
      </c>
      <c r="M43" s="41">
        <f>HEX2DEC('16進数版ステータス'!M33)</f>
        <v>6</v>
      </c>
      <c r="N43" s="41">
        <f>HEX2DEC('16進数版ステータス'!N33)</f>
        <v>6</v>
      </c>
      <c r="O43" s="41">
        <f>HEX2DEC('16進数版ステータス'!O33)</f>
        <v>6</v>
      </c>
      <c r="P43" s="41">
        <f>HEX2DEC('16進数版ステータス'!P33)</f>
        <v>4</v>
      </c>
      <c r="Q43" s="41">
        <f t="shared" si="4"/>
        <v>26</v>
      </c>
      <c r="R43" s="41">
        <f t="shared" si="5"/>
        <v>18</v>
      </c>
      <c r="S43" s="41">
        <f t="shared" si="6"/>
        <v>71</v>
      </c>
      <c r="T43" s="42">
        <f t="shared" si="7"/>
        <v>101</v>
      </c>
    </row>
    <row r="44" spans="1:20" ht="13.5">
      <c r="A44" s="17" t="s">
        <v>23</v>
      </c>
      <c r="B44" s="63">
        <f>HEX2DEC('16進数版ステータス'!B22)</f>
        <v>180</v>
      </c>
      <c r="C44" s="41">
        <f>HEX2DEC('16進数版ステータス'!C22)</f>
        <v>6</v>
      </c>
      <c r="D44" s="41">
        <f>HEX2DEC('16進数版ステータス'!D22)</f>
        <v>2</v>
      </c>
      <c r="E44" s="41">
        <f>HEX2DEC('16進数版ステータス'!E22)</f>
        <v>2</v>
      </c>
      <c r="F44" s="41">
        <f>HEX2DEC('16進数版ステータス'!F22)</f>
        <v>10</v>
      </c>
      <c r="G44" s="41">
        <f>HEX2DEC('16進数版ステータス'!G22)</f>
        <v>6</v>
      </c>
      <c r="H44" s="41">
        <f>HEX2DEC('16進数版ステータス'!H22)</f>
        <v>6</v>
      </c>
      <c r="I44" s="41">
        <f>HEX2DEC('16進数版ステータス'!I22)</f>
        <v>10</v>
      </c>
      <c r="J44" s="41">
        <f>HEX2DEC('16進数版ステータス'!J22)</f>
        <v>10</v>
      </c>
      <c r="K44" s="41">
        <f>HEX2DEC('16進数版ステータス'!K22)</f>
        <v>6</v>
      </c>
      <c r="L44" s="41">
        <f>HEX2DEC('16進数版ステータス'!L22)</f>
        <v>6</v>
      </c>
      <c r="M44" s="41">
        <f>HEX2DEC('16進数版ステータス'!M22)</f>
        <v>10</v>
      </c>
      <c r="N44" s="41">
        <f>HEX2DEC('16進数版ステータス'!N22)</f>
        <v>4</v>
      </c>
      <c r="O44" s="41">
        <f>HEX2DEC('16進数版ステータス'!O22)</f>
        <v>12</v>
      </c>
      <c r="P44" s="41">
        <f>HEX2DEC('16進数版ステータス'!P22)</f>
        <v>11</v>
      </c>
      <c r="Q44" s="41">
        <f t="shared" si="4"/>
        <v>20</v>
      </c>
      <c r="R44" s="41">
        <f t="shared" si="5"/>
        <v>16</v>
      </c>
      <c r="S44" s="41">
        <f t="shared" si="6"/>
        <v>61</v>
      </c>
      <c r="T44" s="42">
        <f t="shared" si="7"/>
        <v>99</v>
      </c>
    </row>
    <row r="45" spans="1:20" ht="13.5">
      <c r="A45" s="10" t="s">
        <v>10</v>
      </c>
      <c r="B45" s="63">
        <f>HEX2DEC('16進数版ステータス'!B7)</f>
        <v>160</v>
      </c>
      <c r="C45" s="41">
        <f>HEX2DEC('16進数版ステータス'!C7)</f>
        <v>4</v>
      </c>
      <c r="D45" s="41">
        <f>HEX2DEC('16進数版ステータス'!D7)</f>
        <v>4</v>
      </c>
      <c r="E45" s="41">
        <f>HEX2DEC('16進数版ステータス'!E7)</f>
        <v>10</v>
      </c>
      <c r="F45" s="41">
        <f>HEX2DEC('16進数版ステータス'!F7)</f>
        <v>14</v>
      </c>
      <c r="G45" s="41">
        <f>HEX2DEC('16進数版ステータス'!G7)</f>
        <v>6</v>
      </c>
      <c r="H45" s="41">
        <f>HEX2DEC('16進数版ステータス'!H7)</f>
        <v>10</v>
      </c>
      <c r="I45" s="41">
        <f>HEX2DEC('16進数版ステータス'!I7)</f>
        <v>4</v>
      </c>
      <c r="J45" s="41">
        <f>HEX2DEC('16進数版ステータス'!J7)</f>
        <v>6</v>
      </c>
      <c r="K45" s="41">
        <f>HEX2DEC('16進数版ステータス'!K7)</f>
        <v>4</v>
      </c>
      <c r="L45" s="41">
        <f>HEX2DEC('16進数版ステータス'!L7)</f>
        <v>8</v>
      </c>
      <c r="M45" s="41">
        <f>HEX2DEC('16進数版ステータス'!M7)</f>
        <v>8</v>
      </c>
      <c r="N45" s="41">
        <f>HEX2DEC('16進数版ステータス'!N7)</f>
        <v>6</v>
      </c>
      <c r="O45" s="41">
        <f>HEX2DEC('16進数版ステータス'!O7)</f>
        <v>6</v>
      </c>
      <c r="P45" s="41">
        <f>HEX2DEC('16進数版ステータス'!P7)</f>
        <v>0</v>
      </c>
      <c r="Q45" s="41">
        <f t="shared" si="4"/>
        <v>32</v>
      </c>
      <c r="R45" s="41">
        <f t="shared" si="5"/>
        <v>16</v>
      </c>
      <c r="S45" s="41">
        <f t="shared" si="6"/>
        <v>66</v>
      </c>
      <c r="T45" s="42">
        <f t="shared" si="7"/>
        <v>98</v>
      </c>
    </row>
    <row r="46" spans="1:20" ht="13.5">
      <c r="A46" s="26" t="s">
        <v>41</v>
      </c>
      <c r="B46" s="63">
        <f>HEX2DEC('16進数版ステータス'!B43)</f>
        <v>160</v>
      </c>
      <c r="C46" s="41">
        <f>HEX2DEC('16進数版ステータス'!C43)</f>
        <v>5</v>
      </c>
      <c r="D46" s="41">
        <f>HEX2DEC('16進数版ステータス'!D43)</f>
        <v>7</v>
      </c>
      <c r="E46" s="41">
        <f>HEX2DEC('16進数版ステータス'!E43)</f>
        <v>6</v>
      </c>
      <c r="F46" s="41">
        <f>HEX2DEC('16進数版ステータス'!F43)</f>
        <v>6</v>
      </c>
      <c r="G46" s="41">
        <f>HEX2DEC('16進数版ステータス'!G43)</f>
        <v>10</v>
      </c>
      <c r="H46" s="41">
        <f>HEX2DEC('16進数版ステータス'!H43)</f>
        <v>8</v>
      </c>
      <c r="I46" s="41">
        <f>HEX2DEC('16進数版ステータス'!I43)</f>
        <v>6</v>
      </c>
      <c r="J46" s="41">
        <f>HEX2DEC('16進数版ステータス'!J43)</f>
        <v>6</v>
      </c>
      <c r="K46" s="41">
        <f>HEX2DEC('16進数版ステータス'!K43)</f>
        <v>8</v>
      </c>
      <c r="L46" s="41">
        <f>HEX2DEC('16進数版ステータス'!L43)</f>
        <v>4</v>
      </c>
      <c r="M46" s="41">
        <f>HEX2DEC('16進数版ステータス'!M43)</f>
        <v>8</v>
      </c>
      <c r="N46" s="41">
        <f>HEX2DEC('16進数版ステータス'!N43)</f>
        <v>6</v>
      </c>
      <c r="O46" s="41">
        <f>HEX2DEC('16進数版ステータス'!O43)</f>
        <v>10</v>
      </c>
      <c r="P46" s="41">
        <f>HEX2DEC('16進数版ステータス'!P43)</f>
        <v>0</v>
      </c>
      <c r="Q46" s="41">
        <f t="shared" si="4"/>
        <v>24</v>
      </c>
      <c r="R46" s="41">
        <f t="shared" si="5"/>
        <v>14</v>
      </c>
      <c r="S46" s="41">
        <f t="shared" si="6"/>
        <v>62</v>
      </c>
      <c r="T46" s="42">
        <f t="shared" si="7"/>
        <v>98</v>
      </c>
    </row>
    <row r="47" spans="1:20" ht="13.5">
      <c r="A47" s="23" t="s">
        <v>35</v>
      </c>
      <c r="B47" s="63">
        <f>HEX2DEC('16進数版ステータス'!B36)</f>
        <v>200</v>
      </c>
      <c r="C47" s="41">
        <f>HEX2DEC('16進数版ステータス'!C36)</f>
        <v>6</v>
      </c>
      <c r="D47" s="41">
        <f>HEX2DEC('16進数版ステータス'!D36)</f>
        <v>6</v>
      </c>
      <c r="E47" s="41">
        <f>HEX2DEC('16進数版ステータス'!E36)</f>
        <v>6</v>
      </c>
      <c r="F47" s="41">
        <f>HEX2DEC('16進数版ステータス'!F36)</f>
        <v>8</v>
      </c>
      <c r="G47" s="41">
        <f>HEX2DEC('16進数版ステータス'!G36)</f>
        <v>8</v>
      </c>
      <c r="H47" s="41">
        <f>HEX2DEC('16進数版ステータス'!H36)</f>
        <v>8</v>
      </c>
      <c r="I47" s="41">
        <f>HEX2DEC('16進数版ステータス'!I36)</f>
        <v>6</v>
      </c>
      <c r="J47" s="41">
        <f>HEX2DEC('16進数版ステータス'!J36)</f>
        <v>6</v>
      </c>
      <c r="K47" s="41">
        <f>HEX2DEC('16進数版ステータス'!K36)</f>
        <v>6</v>
      </c>
      <c r="L47" s="41">
        <f>HEX2DEC('16進数版ステータス'!L36)</f>
        <v>8</v>
      </c>
      <c r="M47" s="41">
        <f>HEX2DEC('16進数版ステータス'!M36)</f>
        <v>6</v>
      </c>
      <c r="N47" s="41">
        <f>HEX2DEC('16進数版ステータス'!N36)</f>
        <v>8</v>
      </c>
      <c r="O47" s="41">
        <f>HEX2DEC('16進数版ステータス'!O36)</f>
        <v>6</v>
      </c>
      <c r="P47" s="41">
        <f>HEX2DEC('16進数版ステータス'!P36)</f>
        <v>0</v>
      </c>
      <c r="Q47" s="41">
        <f t="shared" si="4"/>
        <v>26</v>
      </c>
      <c r="R47" s="41">
        <f t="shared" si="5"/>
        <v>14</v>
      </c>
      <c r="S47" s="41">
        <f t="shared" si="6"/>
        <v>64</v>
      </c>
      <c r="T47" s="42">
        <f t="shared" si="7"/>
        <v>98</v>
      </c>
    </row>
    <row r="48" spans="1:20" ht="13.5">
      <c r="A48" s="26" t="s">
        <v>38</v>
      </c>
      <c r="B48" s="63">
        <f>HEX2DEC('16進数版ステータス'!B40)</f>
        <v>240</v>
      </c>
      <c r="C48" s="41">
        <f>HEX2DEC('16進数版ステータス'!C40)</f>
        <v>7</v>
      </c>
      <c r="D48" s="41">
        <f>HEX2DEC('16進数版ステータス'!D40)</f>
        <v>10</v>
      </c>
      <c r="E48" s="41">
        <f>HEX2DEC('16進数版ステータス'!E40)</f>
        <v>4</v>
      </c>
      <c r="F48" s="41">
        <f>HEX2DEC('16進数版ステータス'!F40)</f>
        <v>6</v>
      </c>
      <c r="G48" s="41">
        <f>HEX2DEC('16進数版ステータス'!G40)</f>
        <v>6</v>
      </c>
      <c r="H48" s="41">
        <f>HEX2DEC('16進数版ステータス'!H40)</f>
        <v>10</v>
      </c>
      <c r="I48" s="41">
        <f>HEX2DEC('16進数版ステータス'!I40)</f>
        <v>6</v>
      </c>
      <c r="J48" s="41">
        <f>HEX2DEC('16進数版ステータス'!J40)</f>
        <v>6</v>
      </c>
      <c r="K48" s="41">
        <f>HEX2DEC('16進数版ステータス'!K40)</f>
        <v>4</v>
      </c>
      <c r="L48" s="41">
        <f>HEX2DEC('16進数版ステータス'!L40)</f>
        <v>8</v>
      </c>
      <c r="M48" s="41">
        <f>HEX2DEC('16進数版ステータス'!M40)</f>
        <v>6</v>
      </c>
      <c r="N48" s="41">
        <f>HEX2DEC('16進数版ステータス'!N40)</f>
        <v>6</v>
      </c>
      <c r="O48" s="41">
        <f>HEX2DEC('16進数版ステータス'!O40)</f>
        <v>6</v>
      </c>
      <c r="P48" s="41">
        <f>HEX2DEC('16進数版ステータス'!P40)</f>
        <v>0</v>
      </c>
      <c r="Q48" s="41">
        <f t="shared" si="4"/>
        <v>27</v>
      </c>
      <c r="R48" s="41">
        <f t="shared" si="5"/>
        <v>16</v>
      </c>
      <c r="S48" s="41">
        <f t="shared" si="6"/>
        <v>67</v>
      </c>
      <c r="T48" s="42">
        <f t="shared" si="7"/>
        <v>97</v>
      </c>
    </row>
    <row r="49" spans="1:20" ht="13.5">
      <c r="A49" s="26" t="s">
        <v>40</v>
      </c>
      <c r="B49" s="63">
        <f>HEX2DEC('16進数版ステータス'!B42)</f>
        <v>160</v>
      </c>
      <c r="C49" s="41">
        <f>HEX2DEC('16進数版ステータス'!C42)</f>
        <v>7</v>
      </c>
      <c r="D49" s="41">
        <f>HEX2DEC('16進数版ステータス'!D42)</f>
        <v>3</v>
      </c>
      <c r="E49" s="41">
        <f>HEX2DEC('16進数版ステータス'!E42)</f>
        <v>6</v>
      </c>
      <c r="F49" s="41">
        <f>HEX2DEC('16進数版ステータス'!F42)</f>
        <v>6</v>
      </c>
      <c r="G49" s="41">
        <f>HEX2DEC('16進数版ステータス'!G42)</f>
        <v>10</v>
      </c>
      <c r="H49" s="41">
        <f>HEX2DEC('16進数版ステータス'!H42)</f>
        <v>8</v>
      </c>
      <c r="I49" s="41">
        <f>HEX2DEC('16進数版ステータス'!I42)</f>
        <v>6</v>
      </c>
      <c r="J49" s="41">
        <f>HEX2DEC('16進数版ステータス'!J42)</f>
        <v>6</v>
      </c>
      <c r="K49" s="41">
        <f>HEX2DEC('16進数版ステータス'!K42)</f>
        <v>8</v>
      </c>
      <c r="L49" s="41">
        <f>HEX2DEC('16進数版ステータス'!L42)</f>
        <v>4</v>
      </c>
      <c r="M49" s="41">
        <f>HEX2DEC('16進数版ステータス'!M42)</f>
        <v>8</v>
      </c>
      <c r="N49" s="41">
        <f>HEX2DEC('16進数版ステータス'!N42)</f>
        <v>6</v>
      </c>
      <c r="O49" s="41">
        <f>HEX2DEC('16進数版ステータス'!O42)</f>
        <v>10</v>
      </c>
      <c r="P49" s="41">
        <f>HEX2DEC('16進数版ステータス'!P42)</f>
        <v>0</v>
      </c>
      <c r="Q49" s="41">
        <f t="shared" si="4"/>
        <v>22</v>
      </c>
      <c r="R49" s="41">
        <f t="shared" si="5"/>
        <v>14</v>
      </c>
      <c r="S49" s="41">
        <f t="shared" si="6"/>
        <v>60</v>
      </c>
      <c r="T49" s="42">
        <f t="shared" si="7"/>
        <v>96</v>
      </c>
    </row>
    <row r="50" spans="1:20" ht="13.5">
      <c r="A50" s="20" t="s">
        <v>27</v>
      </c>
      <c r="B50" s="63">
        <f>HEX2DEC('16進数版ステータス'!B27)</f>
        <v>160</v>
      </c>
      <c r="C50" s="41">
        <f>HEX2DEC('16進数版ステータス'!C27)</f>
        <v>2</v>
      </c>
      <c r="D50" s="41">
        <f>HEX2DEC('16進数版ステータス'!D27)</f>
        <v>4</v>
      </c>
      <c r="E50" s="41">
        <f>HEX2DEC('16進数版ステータス'!E27)</f>
        <v>6</v>
      </c>
      <c r="F50" s="41">
        <f>HEX2DEC('16進数版ステータス'!F27)</f>
        <v>4</v>
      </c>
      <c r="G50" s="41">
        <f>HEX2DEC('16進数版ステータス'!G27)</f>
        <v>12</v>
      </c>
      <c r="H50" s="41">
        <f>HEX2DEC('16進数版ステータス'!H27)</f>
        <v>6</v>
      </c>
      <c r="I50" s="41">
        <f>HEX2DEC('16進数版ステータス'!I27)</f>
        <v>8</v>
      </c>
      <c r="J50" s="41">
        <f>HEX2DEC('16進数版ステータス'!J27)</f>
        <v>6</v>
      </c>
      <c r="K50" s="41">
        <f>HEX2DEC('16進数版ステータス'!K27)</f>
        <v>8</v>
      </c>
      <c r="L50" s="41">
        <f>HEX2DEC('16進数版ステータス'!L27)</f>
        <v>6</v>
      </c>
      <c r="M50" s="41">
        <f>HEX2DEC('16進数版ステータス'!M27)</f>
        <v>10</v>
      </c>
      <c r="N50" s="41">
        <f>HEX2DEC('16進数版ステータス'!N27)</f>
        <v>6</v>
      </c>
      <c r="O50" s="41">
        <f>HEX2DEC('16進数版ステータス'!O27)</f>
        <v>6</v>
      </c>
      <c r="P50" s="41">
        <f>HEX2DEC('16進数版ステータス'!P27)</f>
        <v>0</v>
      </c>
      <c r="Q50" s="41">
        <f t="shared" si="4"/>
        <v>16</v>
      </c>
      <c r="R50" s="41">
        <f t="shared" si="5"/>
        <v>12</v>
      </c>
      <c r="S50" s="41">
        <f t="shared" si="6"/>
        <v>56</v>
      </c>
      <c r="T50" s="42">
        <f t="shared" si="7"/>
        <v>92</v>
      </c>
    </row>
    <row r="51" spans="1:20" ht="13.5">
      <c r="A51" s="17" t="s">
        <v>20</v>
      </c>
      <c r="B51" s="63">
        <f>HEX2DEC('16進数版ステータス'!B19)</f>
        <v>200</v>
      </c>
      <c r="C51" s="41">
        <f>HEX2DEC('16進数版ステータス'!C19)</f>
        <v>3</v>
      </c>
      <c r="D51" s="41">
        <f>HEX2DEC('16進数版ステータス'!D19)</f>
        <v>6</v>
      </c>
      <c r="E51" s="41">
        <f>HEX2DEC('16進数版ステータス'!E19)</f>
        <v>10</v>
      </c>
      <c r="F51" s="41">
        <f>HEX2DEC('16進数版ステータス'!F19)</f>
        <v>5</v>
      </c>
      <c r="G51" s="41">
        <f>HEX2DEC('16進数版ステータス'!G19)</f>
        <v>12</v>
      </c>
      <c r="H51" s="41">
        <f>HEX2DEC('16進数版ステータス'!H19)</f>
        <v>4</v>
      </c>
      <c r="I51" s="41">
        <f>HEX2DEC('16進数版ステータス'!I19)</f>
        <v>8</v>
      </c>
      <c r="J51" s="41">
        <f>HEX2DEC('16進数版ステータス'!J19)</f>
        <v>6</v>
      </c>
      <c r="K51" s="41">
        <f>HEX2DEC('16進数版ステータス'!K19)</f>
        <v>6</v>
      </c>
      <c r="L51" s="41">
        <f>HEX2DEC('16進数版ステータス'!L19)</f>
        <v>6</v>
      </c>
      <c r="M51" s="41">
        <f>HEX2DEC('16進数版ステータス'!M19)</f>
        <v>4</v>
      </c>
      <c r="N51" s="41">
        <f>HEX2DEC('16進数版ステータス'!N19)</f>
        <v>6</v>
      </c>
      <c r="O51" s="41">
        <f>HEX2DEC('16進数版ステータス'!O19)</f>
        <v>6</v>
      </c>
      <c r="P51" s="41">
        <f>HEX2DEC('16進数版ステータス'!P19)</f>
        <v>6</v>
      </c>
      <c r="Q51" s="41">
        <f t="shared" si="4"/>
        <v>24</v>
      </c>
      <c r="R51" s="41">
        <f t="shared" si="5"/>
        <v>10</v>
      </c>
      <c r="S51" s="41">
        <f t="shared" si="6"/>
        <v>64</v>
      </c>
      <c r="T51" s="42">
        <f t="shared" si="7"/>
        <v>92</v>
      </c>
    </row>
    <row r="52" spans="1:20" ht="13.5">
      <c r="A52" s="20" t="s">
        <v>30</v>
      </c>
      <c r="B52" s="63">
        <f>HEX2DEC('16進数版ステータス'!B29)</f>
        <v>140</v>
      </c>
      <c r="C52" s="41">
        <f>HEX2DEC('16進数版ステータス'!C29)</f>
        <v>2</v>
      </c>
      <c r="D52" s="41">
        <f>HEX2DEC('16進数版ステータス'!D29)</f>
        <v>12</v>
      </c>
      <c r="E52" s="41">
        <f>HEX2DEC('16進数版ステータス'!E29)</f>
        <v>2</v>
      </c>
      <c r="F52" s="41">
        <f>HEX2DEC('16進数版ステータス'!F29)</f>
        <v>2</v>
      </c>
      <c r="G52" s="41">
        <f>HEX2DEC('16進数版ステータス'!G29)</f>
        <v>10</v>
      </c>
      <c r="H52" s="41">
        <f>HEX2DEC('16進数版ステータス'!H29)</f>
        <v>6</v>
      </c>
      <c r="I52" s="41">
        <f>HEX2DEC('16進数版ステータス'!I29)</f>
        <v>6</v>
      </c>
      <c r="J52" s="41">
        <f>HEX2DEC('16進数版ステータス'!J29)</f>
        <v>6</v>
      </c>
      <c r="K52" s="41">
        <f>HEX2DEC('16進数版ステータス'!K29)</f>
        <v>6</v>
      </c>
      <c r="L52" s="41">
        <f>HEX2DEC('16進数版ステータス'!L29)</f>
        <v>8</v>
      </c>
      <c r="M52" s="41">
        <f>HEX2DEC('16進数版ステータス'!M29)</f>
        <v>4</v>
      </c>
      <c r="N52" s="41">
        <f>HEX2DEC('16進数版ステータス'!N29)</f>
        <v>6</v>
      </c>
      <c r="O52" s="41">
        <f>HEX2DEC('16進数版ステータス'!O29)</f>
        <v>14</v>
      </c>
      <c r="P52" s="41">
        <f>HEX2DEC('16進数版ステータス'!P29)</f>
        <v>7</v>
      </c>
      <c r="Q52" s="41">
        <f t="shared" si="4"/>
        <v>18</v>
      </c>
      <c r="R52" s="41">
        <f t="shared" si="5"/>
        <v>12</v>
      </c>
      <c r="S52" s="41">
        <f t="shared" si="6"/>
        <v>53</v>
      </c>
      <c r="T52" s="42">
        <f t="shared" si="7"/>
        <v>91</v>
      </c>
    </row>
    <row r="53" spans="1:20" ht="13.5">
      <c r="A53" s="14" t="s">
        <v>17</v>
      </c>
      <c r="B53" s="63">
        <f>HEX2DEC('16進数版ステータス'!B15)</f>
        <v>180</v>
      </c>
      <c r="C53" s="41">
        <f>HEX2DEC('16進数版ステータス'!C15)</f>
        <v>5</v>
      </c>
      <c r="D53" s="41">
        <f>HEX2DEC('16進数版ステータス'!D15)</f>
        <v>8</v>
      </c>
      <c r="E53" s="41">
        <f>HEX2DEC('16進数版ステータス'!E15)</f>
        <v>2</v>
      </c>
      <c r="F53" s="41">
        <f>HEX2DEC('16進数版ステータス'!F15)</f>
        <v>5</v>
      </c>
      <c r="G53" s="41">
        <f>HEX2DEC('16進数版ステータス'!G15)</f>
        <v>8</v>
      </c>
      <c r="H53" s="41">
        <f>HEX2DEC('16進数版ステータス'!H15)</f>
        <v>8</v>
      </c>
      <c r="I53" s="41">
        <f>HEX2DEC('16進数版ステータス'!I15)</f>
        <v>6</v>
      </c>
      <c r="J53" s="41">
        <f>HEX2DEC('16進数版ステータス'!J15)</f>
        <v>8</v>
      </c>
      <c r="K53" s="41">
        <f>HEX2DEC('16進数版ステータス'!K15)</f>
        <v>4</v>
      </c>
      <c r="L53" s="41">
        <f>HEX2DEC('16進数版ステータス'!L15)</f>
        <v>8</v>
      </c>
      <c r="M53" s="41">
        <f>HEX2DEC('16進数版ステータス'!M15)</f>
        <v>4</v>
      </c>
      <c r="N53" s="41">
        <f>HEX2DEC('16進数版ステータス'!N15)</f>
        <v>8</v>
      </c>
      <c r="O53" s="41">
        <f>HEX2DEC('16進数版ステータス'!O15)</f>
        <v>6</v>
      </c>
      <c r="P53" s="41">
        <f>HEX2DEC('16進数版ステータス'!P15)</f>
        <v>7</v>
      </c>
      <c r="Q53" s="41">
        <f t="shared" si="4"/>
        <v>20</v>
      </c>
      <c r="R53" s="41">
        <f t="shared" si="5"/>
        <v>16</v>
      </c>
      <c r="S53" s="41">
        <f t="shared" si="6"/>
        <v>59</v>
      </c>
      <c r="T53" s="42">
        <f t="shared" si="7"/>
        <v>89</v>
      </c>
    </row>
    <row r="54" spans="1:20" ht="13.5">
      <c r="A54" s="32" t="s">
        <v>54</v>
      </c>
      <c r="B54" s="63">
        <f>HEX2DEC('16進数版ステータス'!B57)</f>
        <v>200</v>
      </c>
      <c r="C54" s="41">
        <f>HEX2DEC('16進数版ステータス'!C57)</f>
        <v>6</v>
      </c>
      <c r="D54" s="41">
        <f>HEX2DEC('16進数版ステータス'!D57)</f>
        <v>6</v>
      </c>
      <c r="E54" s="41">
        <f>HEX2DEC('16進数版ステータス'!E57)</f>
        <v>6</v>
      </c>
      <c r="F54" s="41">
        <f>HEX2DEC('16進数版ステータス'!F57)</f>
        <v>6</v>
      </c>
      <c r="G54" s="41">
        <f>HEX2DEC('16進数版ステータス'!G57)</f>
        <v>6</v>
      </c>
      <c r="H54" s="41">
        <f>HEX2DEC('16進数版ステータス'!H57)</f>
        <v>6</v>
      </c>
      <c r="I54" s="41">
        <f>HEX2DEC('16進数版ステータス'!I57)</f>
        <v>6</v>
      </c>
      <c r="J54" s="41">
        <f>HEX2DEC('16進数版ステータス'!J57)</f>
        <v>6</v>
      </c>
      <c r="K54" s="41">
        <f>HEX2DEC('16進数版ステータス'!K57)</f>
        <v>6</v>
      </c>
      <c r="L54" s="41">
        <f>HEX2DEC('16進数版ステータス'!L57)</f>
        <v>6</v>
      </c>
      <c r="M54" s="41">
        <f>HEX2DEC('16進数版ステータス'!M57)</f>
        <v>6</v>
      </c>
      <c r="N54" s="41">
        <f>HEX2DEC('16進数版ステータス'!N57)</f>
        <v>6</v>
      </c>
      <c r="O54" s="41">
        <f>HEX2DEC('16進数版ステータス'!O57)</f>
        <v>6</v>
      </c>
      <c r="P54" s="41">
        <f>HEX2DEC('16進数版ステータス'!P57)</f>
        <v>18</v>
      </c>
      <c r="Q54" s="41">
        <f t="shared" si="4"/>
        <v>24</v>
      </c>
      <c r="R54" s="41">
        <f t="shared" si="5"/>
        <v>12</v>
      </c>
      <c r="S54" s="41">
        <f t="shared" si="6"/>
        <v>58</v>
      </c>
      <c r="T54" s="42">
        <f t="shared" si="7"/>
        <v>88</v>
      </c>
    </row>
    <row r="55" spans="1:20" ht="13.5">
      <c r="A55" s="10" t="s">
        <v>11</v>
      </c>
      <c r="B55" s="63">
        <f>HEX2DEC('16進数版ステータス'!B8)</f>
        <v>140</v>
      </c>
      <c r="C55" s="41">
        <f>HEX2DEC('16進数版ステータス'!C8)</f>
        <v>1</v>
      </c>
      <c r="D55" s="41">
        <f>HEX2DEC('16進数版ステータス'!D8)</f>
        <v>1</v>
      </c>
      <c r="E55" s="41">
        <f>HEX2DEC('16進数版ステータス'!E8)</f>
        <v>14</v>
      </c>
      <c r="F55" s="41">
        <f>HEX2DEC('16進数版ステータス'!F8)</f>
        <v>4</v>
      </c>
      <c r="G55" s="41">
        <f>HEX2DEC('16進数版ステータス'!G8)</f>
        <v>12</v>
      </c>
      <c r="H55" s="41">
        <f>HEX2DEC('16進数版ステータス'!H8)</f>
        <v>4</v>
      </c>
      <c r="I55" s="41">
        <f>HEX2DEC('16進数版ステータス'!I8)</f>
        <v>8</v>
      </c>
      <c r="J55" s="41">
        <f>HEX2DEC('16進数版ステータス'!J8)</f>
        <v>4</v>
      </c>
      <c r="K55" s="41">
        <f>HEX2DEC('16進数版ステータス'!K8)</f>
        <v>8</v>
      </c>
      <c r="L55" s="41">
        <f>HEX2DEC('16進数版ステータス'!L8)</f>
        <v>8</v>
      </c>
      <c r="M55" s="41">
        <f>HEX2DEC('16進数版ステータス'!M8)</f>
        <v>4</v>
      </c>
      <c r="N55" s="41">
        <f>HEX2DEC('16進数版ステータス'!N8)</f>
        <v>6</v>
      </c>
      <c r="O55" s="41">
        <f>HEX2DEC('16進数版ステータス'!O8)</f>
        <v>4</v>
      </c>
      <c r="P55" s="41">
        <f>HEX2DEC('16進数版ステータス'!P8)</f>
        <v>0</v>
      </c>
      <c r="Q55" s="41">
        <f t="shared" si="4"/>
        <v>20</v>
      </c>
      <c r="R55" s="41">
        <f t="shared" si="5"/>
        <v>8</v>
      </c>
      <c r="S55" s="41">
        <f t="shared" si="6"/>
        <v>55</v>
      </c>
      <c r="T55" s="42">
        <f t="shared" si="7"/>
        <v>85</v>
      </c>
    </row>
    <row r="56" spans="1:20" ht="14.25" thickBot="1">
      <c r="A56" s="36" t="s">
        <v>60</v>
      </c>
      <c r="B56" s="64">
        <f>HEX2DEC('16進数版ステータス'!B64)</f>
        <v>140</v>
      </c>
      <c r="C56" s="49">
        <f>HEX2DEC('16進数版ステータス'!C64)</f>
        <v>4</v>
      </c>
      <c r="D56" s="49">
        <f>HEX2DEC('16進数版ステータス'!D64)</f>
        <v>2</v>
      </c>
      <c r="E56" s="49">
        <f>HEX2DEC('16進数版ステータス'!E64)</f>
        <v>2</v>
      </c>
      <c r="F56" s="49">
        <f>HEX2DEC('16進数版ステータス'!F64)</f>
        <v>2</v>
      </c>
      <c r="G56" s="49">
        <f>HEX2DEC('16進数版ステータス'!G64)</f>
        <v>6</v>
      </c>
      <c r="H56" s="49">
        <f>HEX2DEC('16進数版ステータス'!H64)</f>
        <v>8</v>
      </c>
      <c r="I56" s="49">
        <f>HEX2DEC('16進数版ステータス'!I64)</f>
        <v>4</v>
      </c>
      <c r="J56" s="49">
        <f>HEX2DEC('16進数版ステータス'!J64)</f>
        <v>4</v>
      </c>
      <c r="K56" s="49">
        <f>HEX2DEC('16進数版ステータス'!K64)</f>
        <v>6</v>
      </c>
      <c r="L56" s="49">
        <f>HEX2DEC('16進数版ステータス'!L64)</f>
        <v>6</v>
      </c>
      <c r="M56" s="49">
        <f>HEX2DEC('16進数版ステータス'!M64)</f>
        <v>6</v>
      </c>
      <c r="N56" s="49">
        <f>HEX2DEC('16進数版ステータス'!N64)</f>
        <v>6</v>
      </c>
      <c r="O56" s="49">
        <f>HEX2DEC('16進数版ステータス'!O64)</f>
        <v>4</v>
      </c>
      <c r="P56" s="49">
        <f>HEX2DEC('16進数版ステータス'!P64)</f>
        <v>19</v>
      </c>
      <c r="Q56" s="49">
        <f t="shared" si="4"/>
        <v>10</v>
      </c>
      <c r="R56" s="49">
        <f t="shared" si="5"/>
        <v>12</v>
      </c>
      <c r="S56" s="49">
        <f t="shared" si="6"/>
        <v>39</v>
      </c>
      <c r="T56" s="50">
        <f t="shared" si="7"/>
        <v>67</v>
      </c>
    </row>
    <row r="57" spans="1:17" ht="13.5">
      <c r="A57" s="5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59"/>
    </row>
    <row r="58" spans="1:17" ht="13.5">
      <c r="A58" s="5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59"/>
    </row>
    <row r="59" spans="1:17" ht="13.5">
      <c r="A59" s="5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59"/>
    </row>
    <row r="60" spans="1:17" ht="13.5">
      <c r="A60" s="5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59"/>
    </row>
    <row r="61" spans="1:17" ht="13.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</row>
    <row r="62" spans="1:17" ht="13.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spans="1:17" ht="13.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13.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</sheetData>
  <conditionalFormatting sqref="C3:O64">
    <cfRule type="cellIs" priority="1" dxfId="0" operator="greaterThanOrEqual" stopIfTrue="1">
      <formula>14</formula>
    </cfRule>
    <cfRule type="cellIs" priority="2" dxfId="1" operator="between" stopIfTrue="1">
      <formula>13</formula>
      <formula>12</formula>
    </cfRule>
    <cfRule type="cellIs" priority="3" dxfId="2" operator="between" stopIfTrue="1">
      <formula>11</formula>
      <formula>10</formula>
    </cfRule>
  </conditionalFormatting>
  <conditionalFormatting sqref="B3:B64">
    <cfRule type="cellIs" priority="4" dxfId="0" operator="greaterThanOrEqual" stopIfTrue="1">
      <formula>255</formula>
    </cfRule>
    <cfRule type="cellIs" priority="5" dxfId="1" operator="between" stopIfTrue="1">
      <formula>254</formula>
      <formula>240</formula>
    </cfRule>
    <cfRule type="cellIs" priority="6" dxfId="2" operator="between" stopIfTrue="1">
      <formula>239</formula>
      <formula>220</formula>
    </cfRule>
  </conditionalFormatting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A13">
      <selection activeCell="D25" sqref="D25"/>
    </sheetView>
  </sheetViews>
  <sheetFormatPr defaultColWidth="9.00390625" defaultRowHeight="13.5"/>
  <cols>
    <col min="1" max="1" width="4.625" style="0" customWidth="1"/>
    <col min="2" max="2" width="10.50390625" style="0" customWidth="1"/>
    <col min="3" max="4" width="7.50390625" style="0" customWidth="1"/>
    <col min="5" max="5" width="11.25390625" style="0" customWidth="1"/>
    <col min="7" max="7" width="4.375" style="0" customWidth="1"/>
  </cols>
  <sheetData>
    <row r="1" spans="1:9" ht="14.25" thickBot="1">
      <c r="A1" s="82"/>
      <c r="B1" s="58"/>
      <c r="C1" s="60" t="s">
        <v>100</v>
      </c>
      <c r="D1" s="60" t="s">
        <v>101</v>
      </c>
      <c r="E1" s="60" t="s">
        <v>102</v>
      </c>
      <c r="F1" s="60" t="s">
        <v>99</v>
      </c>
      <c r="I1" s="70"/>
    </row>
    <row r="2" spans="1:17" ht="13.5">
      <c r="A2" s="83">
        <v>1</v>
      </c>
      <c r="B2" s="84" t="s">
        <v>1</v>
      </c>
      <c r="C2" s="61">
        <f>SUM('10進数版ステータス'!C3:F3)</f>
        <v>50</v>
      </c>
      <c r="D2" s="61">
        <f>'10進数版ステータス'!H3+'10進数版ステータス'!J3</f>
        <v>22</v>
      </c>
      <c r="E2" s="61">
        <f>ROUNDUP(('10進数版ステータス'!B3/20)+SUM('10進数版ステータス'!C3:J3),0)</f>
        <v>106</v>
      </c>
      <c r="F2" s="62">
        <f>ROUNDUP(('10進数版ステータス'!B3/20)+SUM('10進数版ステータス'!C3:O3),0)</f>
        <v>150</v>
      </c>
      <c r="G2" s="87"/>
      <c r="I2" s="70"/>
      <c r="J2" s="70"/>
      <c r="K2" s="70"/>
      <c r="L2" s="70"/>
      <c r="M2" s="70"/>
      <c r="N2" s="70"/>
      <c r="O2" s="70"/>
      <c r="P2" s="70"/>
      <c r="Q2" s="71"/>
    </row>
    <row r="3" spans="1:17" ht="13.5">
      <c r="A3" s="56">
        <v>2</v>
      </c>
      <c r="B3" s="80" t="s">
        <v>50</v>
      </c>
      <c r="C3" s="41">
        <f>SUM('10進数版ステータス'!C53:F53)</f>
        <v>52</v>
      </c>
      <c r="D3" s="41">
        <f>'10進数版ステータス'!H53+'10進数版ステータス'!J53</f>
        <v>22</v>
      </c>
      <c r="E3" s="41">
        <f>ROUNDUP(('10進数版ステータス'!B53/20)+SUM('10進数版ステータス'!C53:J53),0)</f>
        <v>105</v>
      </c>
      <c r="F3" s="42">
        <f>ROUNDUP(('10進数版ステータス'!B53/20)+SUM('10進数版ステータス'!C53:O53),0)</f>
        <v>149</v>
      </c>
      <c r="G3" s="88"/>
      <c r="I3" s="72"/>
      <c r="J3" s="72"/>
      <c r="K3" s="72"/>
      <c r="L3" s="72"/>
      <c r="M3" s="72"/>
      <c r="N3" s="72"/>
      <c r="O3" s="72"/>
      <c r="P3" s="72"/>
      <c r="Q3" s="71"/>
    </row>
    <row r="4" spans="1:17" ht="13.5">
      <c r="A4" s="56">
        <v>3</v>
      </c>
      <c r="B4" s="74" t="s">
        <v>12</v>
      </c>
      <c r="C4" s="41">
        <f>SUM('10進数版ステータス'!C10:F10)</f>
        <v>51</v>
      </c>
      <c r="D4" s="41">
        <f>'10進数版ステータス'!H10+'10進数版ステータス'!J10</f>
        <v>22</v>
      </c>
      <c r="E4" s="41">
        <f>ROUNDUP(('10進数版ステータス'!B10/20)+SUM('10進数版ステータス'!C10:J10),0)</f>
        <v>104</v>
      </c>
      <c r="F4" s="42">
        <f>ROUNDUP(('10進数版ステータス'!B10/20)+SUM('10進数版ステータス'!C10:O10),0)</f>
        <v>142</v>
      </c>
      <c r="G4" s="88"/>
      <c r="I4" s="72"/>
      <c r="J4" s="72"/>
      <c r="K4" s="72"/>
      <c r="L4" s="72"/>
      <c r="M4" s="72"/>
      <c r="N4" s="72"/>
      <c r="O4" s="72"/>
      <c r="P4" s="72"/>
      <c r="Q4" s="71"/>
    </row>
    <row r="5" spans="1:17" ht="13.5">
      <c r="A5" s="56">
        <v>4</v>
      </c>
      <c r="B5" s="81" t="s">
        <v>56</v>
      </c>
      <c r="C5" s="41">
        <f>SUM('10進数版ステータス'!C60:F60)</f>
        <v>52</v>
      </c>
      <c r="D5" s="41">
        <f>'10進数版ステータス'!H60+'10進数版ステータス'!J60</f>
        <v>24</v>
      </c>
      <c r="E5" s="41">
        <f>ROUNDUP(('10進数版ステータス'!B60/20)+SUM('10進数版ステータス'!C60:J60),0)</f>
        <v>103</v>
      </c>
      <c r="F5" s="42">
        <f>ROUNDUP(('10進数版ステータス'!B60/20)+SUM('10進数版ステータス'!C60:O60),0)</f>
        <v>137</v>
      </c>
      <c r="G5" s="86"/>
      <c r="I5" s="72"/>
      <c r="J5" s="72"/>
      <c r="K5" s="72"/>
      <c r="L5" s="72"/>
      <c r="M5" s="72"/>
      <c r="N5" s="72"/>
      <c r="O5" s="72"/>
      <c r="P5" s="72"/>
      <c r="Q5" s="71"/>
    </row>
    <row r="6" spans="1:17" ht="13.5">
      <c r="A6" s="56">
        <v>5</v>
      </c>
      <c r="B6" s="78" t="s">
        <v>36</v>
      </c>
      <c r="C6" s="41">
        <f>SUM('10進数版ステータス'!C38:F38)</f>
        <v>47</v>
      </c>
      <c r="D6" s="41">
        <f>'10進数版ステータス'!H38+'10進数版ステータス'!J38</f>
        <v>22</v>
      </c>
      <c r="E6" s="41">
        <f>ROUNDUP(('10進数版ステータス'!B38/20)+SUM('10進数版ステータス'!C38:J38),0)</f>
        <v>102</v>
      </c>
      <c r="F6" s="42">
        <f>ROUNDUP(('10進数版ステータス'!B38/20)+SUM('10進数版ステータス'!C38:O38),0)</f>
        <v>142</v>
      </c>
      <c r="G6" s="86"/>
      <c r="I6" s="41"/>
      <c r="J6" s="72"/>
      <c r="K6" s="72"/>
      <c r="L6" s="72"/>
      <c r="M6" s="72"/>
      <c r="N6" s="72"/>
      <c r="O6" s="72"/>
      <c r="P6" s="72"/>
      <c r="Q6" s="71"/>
    </row>
    <row r="7" spans="1:17" ht="13.5">
      <c r="A7" s="56">
        <v>6</v>
      </c>
      <c r="B7" s="76" t="s">
        <v>24</v>
      </c>
      <c r="C7" s="41">
        <f>SUM('10進数版ステータス'!C24:F24)</f>
        <v>46</v>
      </c>
      <c r="D7" s="41">
        <f>'10進数版ステータス'!H24+'10進数版ステータス'!J24</f>
        <v>24</v>
      </c>
      <c r="E7" s="41">
        <f>ROUNDUP(('10進数版ステータス'!B24/20)+SUM('10進数版ステータス'!C24:J24),0)</f>
        <v>102</v>
      </c>
      <c r="F7" s="42">
        <f>ROUNDUP(('10進数版ステータス'!B24/20)+SUM('10進数版ステータス'!C24:O24),0)</f>
        <v>146</v>
      </c>
      <c r="G7" s="86"/>
      <c r="I7" s="72"/>
      <c r="J7" s="72"/>
      <c r="K7" s="72"/>
      <c r="L7" s="72"/>
      <c r="M7" s="72"/>
      <c r="N7" s="72"/>
      <c r="O7" s="72"/>
      <c r="P7" s="72"/>
      <c r="Q7" s="71"/>
    </row>
    <row r="8" spans="1:17" ht="13.5">
      <c r="A8" s="56">
        <v>7</v>
      </c>
      <c r="B8" s="81" t="s">
        <v>55</v>
      </c>
      <c r="C8" s="41">
        <f>SUM('10進数版ステータス'!C59:F59)</f>
        <v>46</v>
      </c>
      <c r="D8" s="41">
        <f>'10進数版ステータス'!H59+'10進数版ステータス'!J59</f>
        <v>20</v>
      </c>
      <c r="E8" s="41">
        <f>ROUNDUP(('10進数版ステータス'!B59/20)+SUM('10進数版ステータス'!C59:J59),0)</f>
        <v>98</v>
      </c>
      <c r="F8" s="42">
        <f>ROUNDUP(('10進数版ステータス'!B59/20)+SUM('10進数版ステータス'!C59:O59),0)</f>
        <v>140</v>
      </c>
      <c r="G8" s="86"/>
      <c r="I8" s="72"/>
      <c r="J8" s="72"/>
      <c r="K8" s="72"/>
      <c r="L8" s="72"/>
      <c r="M8" s="72"/>
      <c r="N8" s="72"/>
      <c r="O8" s="72"/>
      <c r="P8" s="72"/>
      <c r="Q8" s="71"/>
    </row>
    <row r="9" spans="1:17" ht="13.5">
      <c r="A9" s="56">
        <v>8</v>
      </c>
      <c r="B9" s="81" t="s">
        <v>57</v>
      </c>
      <c r="C9" s="41">
        <f>SUM('10進数版ステータス'!C61:F61)</f>
        <v>44</v>
      </c>
      <c r="D9" s="41">
        <f>'10進数版ステータス'!H61+'10進数版ステータス'!J61</f>
        <v>20</v>
      </c>
      <c r="E9" s="41">
        <f>ROUNDUP(('10進数版ステータス'!B61/20)+SUM('10進数版ステータス'!C61:J61),0)</f>
        <v>97</v>
      </c>
      <c r="F9" s="42">
        <f>ROUNDUP(('10進数版ステータス'!B61/20)+SUM('10進数版ステータス'!C61:O61),0)</f>
        <v>137</v>
      </c>
      <c r="G9" s="86"/>
      <c r="I9" s="72"/>
      <c r="J9" s="72"/>
      <c r="K9" s="72"/>
      <c r="L9" s="72"/>
      <c r="M9" s="72"/>
      <c r="N9" s="72"/>
      <c r="O9" s="72"/>
      <c r="P9" s="72"/>
      <c r="Q9" s="71"/>
    </row>
    <row r="10" spans="1:17" ht="13.5">
      <c r="A10" s="56">
        <v>9</v>
      </c>
      <c r="B10" s="78" t="s">
        <v>37</v>
      </c>
      <c r="C10" s="41">
        <f>SUM('10進数版ステータス'!C39:F39)</f>
        <v>42</v>
      </c>
      <c r="D10" s="41">
        <f>'10進数版ステータス'!H39+'10進数版ステータス'!J39</f>
        <v>20</v>
      </c>
      <c r="E10" s="41">
        <f>ROUNDUP(('10進数版ステータス'!B39/20)+SUM('10進数版ステータス'!C39:J39),0)</f>
        <v>97</v>
      </c>
      <c r="F10" s="42">
        <f>ROUNDUP(('10進数版ステータス'!B39/20)+SUM('10進数版ステータス'!C39:O39),0)</f>
        <v>135</v>
      </c>
      <c r="G10" s="86"/>
      <c r="I10" s="72"/>
      <c r="J10" s="72"/>
      <c r="K10" s="72"/>
      <c r="L10" s="72"/>
      <c r="M10" s="72"/>
      <c r="N10" s="72"/>
      <c r="O10" s="72"/>
      <c r="P10" s="72"/>
      <c r="Q10" s="71"/>
    </row>
    <row r="11" spans="1:17" ht="13.5">
      <c r="A11" s="56">
        <v>10</v>
      </c>
      <c r="B11" s="75" t="s">
        <v>19</v>
      </c>
      <c r="C11" s="41">
        <f>SUM('10進数版ステータス'!C18:F18)</f>
        <v>46</v>
      </c>
      <c r="D11" s="41">
        <f>'10進数版ステータス'!H18+'10進数版ステータス'!J18</f>
        <v>18</v>
      </c>
      <c r="E11" s="41">
        <f>ROUNDUP(('10進数版ステータス'!B18/20)+SUM('10進数版ステータス'!C18:J18),0)</f>
        <v>96</v>
      </c>
      <c r="F11" s="42">
        <f>ROUNDUP(('10進数版ステータス'!B18/20)+SUM('10進数版ステータス'!C18:O18),0)</f>
        <v>136</v>
      </c>
      <c r="G11" s="89"/>
      <c r="I11" s="72"/>
      <c r="J11" s="72"/>
      <c r="K11" s="72"/>
      <c r="L11" s="72"/>
      <c r="M11" s="72"/>
      <c r="N11" s="72"/>
      <c r="O11" s="72"/>
      <c r="P11" s="72"/>
      <c r="Q11" s="71"/>
    </row>
    <row r="12" spans="1:17" ht="13.5">
      <c r="A12" s="56">
        <v>11</v>
      </c>
      <c r="B12" s="75" t="s">
        <v>18</v>
      </c>
      <c r="C12" s="41">
        <f>SUM('10進数版ステータス'!C17:F17)</f>
        <v>46</v>
      </c>
      <c r="D12" s="41">
        <f>'10進数版ステータス'!H17+'10進数版ステータス'!J17</f>
        <v>18</v>
      </c>
      <c r="E12" s="41">
        <f>ROUNDUP(('10進数版ステータス'!B17/20)+SUM('10進数版ステータス'!C17:J17),0)</f>
        <v>96</v>
      </c>
      <c r="F12" s="42">
        <f>ROUNDUP(('10進数版ステータス'!B17/20)+SUM('10進数版ステータス'!C17:O17),0)</f>
        <v>134</v>
      </c>
      <c r="G12" s="89"/>
      <c r="I12" s="72"/>
      <c r="J12" s="72"/>
      <c r="K12" s="72"/>
      <c r="L12" s="72"/>
      <c r="M12" s="72"/>
      <c r="N12" s="72"/>
      <c r="O12" s="72"/>
      <c r="P12" s="72"/>
      <c r="Q12" s="71"/>
    </row>
    <row r="13" spans="1:17" ht="13.5">
      <c r="A13" s="56">
        <v>12</v>
      </c>
      <c r="B13" s="76" t="s">
        <v>25</v>
      </c>
      <c r="C13" s="41">
        <f>SUM('10進数版ステータス'!C25:F25)</f>
        <v>47</v>
      </c>
      <c r="D13" s="41">
        <f>'10進数版ステータス'!H25+'10進数版ステータス'!J25</f>
        <v>18</v>
      </c>
      <c r="E13" s="41">
        <f>ROUNDUP(('10進数版ステータス'!B25/20)+SUM('10進数版ステータス'!C25:J25),0)</f>
        <v>95</v>
      </c>
      <c r="F13" s="42">
        <f>ROUNDUP(('10進数版ステータス'!B25/20)+SUM('10進数版ステータス'!C25:O25),0)</f>
        <v>135</v>
      </c>
      <c r="G13" s="89"/>
      <c r="I13" s="72"/>
      <c r="J13" s="72"/>
      <c r="K13" s="72"/>
      <c r="L13" s="72"/>
      <c r="M13" s="72"/>
      <c r="N13" s="72"/>
      <c r="O13" s="72"/>
      <c r="P13" s="72"/>
      <c r="Q13" s="71"/>
    </row>
    <row r="14" spans="1:17" ht="13.5">
      <c r="A14" s="56">
        <v>13</v>
      </c>
      <c r="B14" s="80" t="s">
        <v>48</v>
      </c>
      <c r="C14" s="41">
        <f>SUM('10進数版ステータス'!C52:F52)</f>
        <v>48</v>
      </c>
      <c r="D14" s="41">
        <f>'10進数版ステータス'!H52+'10進数版ステータス'!J52</f>
        <v>16</v>
      </c>
      <c r="E14" s="41">
        <f>ROUNDUP(('10進数版ステータス'!B52/20)+SUM('10進数版ステータス'!C52:J52),0)</f>
        <v>93</v>
      </c>
      <c r="F14" s="42">
        <f>ROUNDUP(('10進数版ステータス'!B52/20)+SUM('10進数版ステータス'!C52:O52),0)</f>
        <v>131</v>
      </c>
      <c r="G14" s="89"/>
      <c r="I14" s="72"/>
      <c r="J14" s="72"/>
      <c r="K14" s="72"/>
      <c r="L14" s="72"/>
      <c r="M14" s="72"/>
      <c r="N14" s="72"/>
      <c r="O14" s="72"/>
      <c r="P14" s="72"/>
      <c r="Q14" s="71"/>
    </row>
    <row r="15" spans="1:17" ht="13.5">
      <c r="A15" s="56">
        <v>14</v>
      </c>
      <c r="B15" s="75" t="s">
        <v>22</v>
      </c>
      <c r="C15" s="41">
        <f>SUM('10進数版ステータス'!C21:F21)</f>
        <v>45</v>
      </c>
      <c r="D15" s="41">
        <f>'10進数版ステータス'!H21+'10進数版ステータス'!J21</f>
        <v>18</v>
      </c>
      <c r="E15" s="41">
        <f>ROUNDUP(('10進数版ステータス'!B21/20)+SUM('10進数版ステータス'!C21:J21),0)</f>
        <v>93</v>
      </c>
      <c r="F15" s="42">
        <f>ROUNDUP(('10進数版ステータス'!B21/20)+SUM('10進数版ステータス'!C21:O21),0)</f>
        <v>121</v>
      </c>
      <c r="G15" s="89"/>
      <c r="I15" s="72"/>
      <c r="J15" s="72"/>
      <c r="K15" s="72"/>
      <c r="L15" s="72"/>
      <c r="M15" s="72"/>
      <c r="N15" s="72"/>
      <c r="O15" s="72"/>
      <c r="P15" s="72"/>
      <c r="Q15" s="71"/>
    </row>
    <row r="16" spans="1:17" ht="13.5">
      <c r="A16" s="56">
        <v>15</v>
      </c>
      <c r="B16" s="79" t="s">
        <v>45</v>
      </c>
      <c r="C16" s="41">
        <f>SUM('10進数版ステータス'!C48:F48)</f>
        <v>39</v>
      </c>
      <c r="D16" s="41">
        <f>'10進数版ステータス'!H48+'10進数版ステータス'!J48</f>
        <v>16</v>
      </c>
      <c r="E16" s="41">
        <f>ROUNDUP(('10進数版ステータス'!B48/20)+SUM('10進数版ステータス'!C48:J48),0)</f>
        <v>87</v>
      </c>
      <c r="F16" s="42">
        <f>ROUNDUP(('10進数版ステータス'!B48/20)+SUM('10進数版ステータス'!C48:O48),0)</f>
        <v>129</v>
      </c>
      <c r="G16" s="89"/>
      <c r="I16" s="72"/>
      <c r="J16" s="72"/>
      <c r="K16" s="72"/>
      <c r="L16" s="72"/>
      <c r="M16" s="72"/>
      <c r="N16" s="72"/>
      <c r="O16" s="72"/>
      <c r="P16" s="72"/>
      <c r="Q16" s="71"/>
    </row>
    <row r="17" spans="1:17" ht="13.5">
      <c r="A17" s="56">
        <v>16</v>
      </c>
      <c r="B17" s="74" t="s">
        <v>13</v>
      </c>
      <c r="C17" s="41">
        <f>SUM('10進数版ステータス'!C11:F11)</f>
        <v>40</v>
      </c>
      <c r="D17" s="41">
        <f>'10進数版ステータス'!H11+'10進数版ステータス'!J11</f>
        <v>14</v>
      </c>
      <c r="E17" s="41">
        <f>ROUNDUP(('10進数版ステータス'!B11/20)+SUM('10進数版ステータス'!C11:J11),0)</f>
        <v>85</v>
      </c>
      <c r="F17" s="42">
        <f>ROUNDUP(('10進数版ステータス'!B11/20)+SUM('10進数版ステータス'!C11:O11),0)</f>
        <v>129</v>
      </c>
      <c r="G17" s="90"/>
      <c r="I17" s="72"/>
      <c r="J17" s="72"/>
      <c r="K17" s="72"/>
      <c r="L17" s="72"/>
      <c r="M17" s="72"/>
      <c r="N17" s="72"/>
      <c r="O17" s="72"/>
      <c r="P17" s="72"/>
      <c r="Q17" s="71"/>
    </row>
    <row r="18" spans="1:17" ht="13.5">
      <c r="A18" s="56">
        <v>17</v>
      </c>
      <c r="B18" s="80" t="s">
        <v>51</v>
      </c>
      <c r="C18" s="41">
        <f>SUM('10進数版ステータス'!C54:F54)</f>
        <v>40</v>
      </c>
      <c r="D18" s="41">
        <f>'10進数版ステータス'!H54+'10進数版ステータス'!J54</f>
        <v>20</v>
      </c>
      <c r="E18" s="41">
        <f>ROUNDUP(('10進数版ステータス'!B54/20)+SUM('10進数版ステータス'!C54:J54),0)</f>
        <v>82</v>
      </c>
      <c r="F18" s="42">
        <f>ROUNDUP(('10進数版ステータス'!B54/20)+SUM('10進数版ステータス'!C54:O54),0)</f>
        <v>120</v>
      </c>
      <c r="G18" s="90"/>
      <c r="I18" s="72"/>
      <c r="J18" s="72"/>
      <c r="K18" s="72"/>
      <c r="L18" s="72"/>
      <c r="M18" s="72"/>
      <c r="N18" s="72"/>
      <c r="O18" s="72"/>
      <c r="P18" s="72"/>
      <c r="Q18" s="71"/>
    </row>
    <row r="19" spans="1:17" ht="13.5">
      <c r="A19" s="56">
        <v>18</v>
      </c>
      <c r="B19" s="77" t="s">
        <v>31</v>
      </c>
      <c r="C19" s="41">
        <f>SUM('10進数版ステータス'!C31:F31)</f>
        <v>32</v>
      </c>
      <c r="D19" s="41">
        <f>'10進数版ステータス'!H31+'10進数版ステータス'!J31</f>
        <v>18</v>
      </c>
      <c r="E19" s="41">
        <f>ROUNDUP(('10進数版ステータス'!B31/20)+SUM('10進数版ステータス'!C31:J31),0)</f>
        <v>82</v>
      </c>
      <c r="F19" s="42">
        <f>ROUNDUP(('10進数版ステータス'!B31/20)+SUM('10進数版ステータス'!C31:O31),0)</f>
        <v>120</v>
      </c>
      <c r="G19" s="90"/>
      <c r="I19" s="72"/>
      <c r="J19" s="72"/>
      <c r="K19" s="72"/>
      <c r="L19" s="72"/>
      <c r="M19" s="72"/>
      <c r="N19" s="72"/>
      <c r="O19" s="72"/>
      <c r="P19" s="72"/>
      <c r="Q19" s="71"/>
    </row>
    <row r="20" spans="1:17" ht="13.5">
      <c r="A20" s="56">
        <v>19</v>
      </c>
      <c r="B20" s="73" t="s">
        <v>7</v>
      </c>
      <c r="C20" s="41">
        <f>SUM('10進数版ステータス'!C6:F6)</f>
        <v>38</v>
      </c>
      <c r="D20" s="41">
        <f>'10進数版ステータス'!H6+'10進数版ステータス'!J6</f>
        <v>20</v>
      </c>
      <c r="E20" s="41">
        <f>ROUNDUP(('10進数版ステータス'!B6/20)+SUM('10進数版ステータス'!C6:J6),0)</f>
        <v>81</v>
      </c>
      <c r="F20" s="42">
        <f>ROUNDUP(('10進数版ステータス'!B6/20)+SUM('10進数版ステータス'!C6:O6),0)</f>
        <v>105</v>
      </c>
      <c r="G20" s="90"/>
      <c r="I20" s="72"/>
      <c r="J20" s="72"/>
      <c r="K20" s="72"/>
      <c r="L20" s="72"/>
      <c r="M20" s="72"/>
      <c r="N20" s="72"/>
      <c r="O20" s="72"/>
      <c r="P20" s="72"/>
      <c r="Q20" s="71"/>
    </row>
    <row r="21" spans="1:17" ht="13.5">
      <c r="A21" s="56">
        <v>20</v>
      </c>
      <c r="B21" s="75" t="s">
        <v>21</v>
      </c>
      <c r="C21" s="41">
        <f>SUM('10進数版ステータス'!C20:F20)</f>
        <v>34</v>
      </c>
      <c r="D21" s="41">
        <f>'10進数版ステータス'!H20+'10進数版ステータス'!J20</f>
        <v>12</v>
      </c>
      <c r="E21" s="41">
        <f>ROUNDUP(('10進数版ステータス'!B20/20)+SUM('10進数版ステータス'!C20:J20),0)</f>
        <v>80</v>
      </c>
      <c r="F21" s="42">
        <f>ROUNDUP(('10進数版ステータス'!B20/20)+SUM('10進数版ステータス'!C20:O20),0)</f>
        <v>124</v>
      </c>
      <c r="G21" s="90"/>
      <c r="I21" s="72"/>
      <c r="J21" s="72"/>
      <c r="K21" s="72"/>
      <c r="L21" s="72"/>
      <c r="M21" s="72"/>
      <c r="N21" s="72"/>
      <c r="O21" s="72"/>
      <c r="P21" s="72"/>
      <c r="Q21" s="71"/>
    </row>
    <row r="22" spans="1:17" ht="13.5">
      <c r="A22" s="56">
        <v>21</v>
      </c>
      <c r="B22" s="79" t="s">
        <v>46</v>
      </c>
      <c r="C22" s="41">
        <f>SUM('10進数版ステータス'!C49:F49)</f>
        <v>39</v>
      </c>
      <c r="D22" s="41">
        <f>'10進数版ステータス'!H49+'10進数版ステータス'!J49</f>
        <v>18</v>
      </c>
      <c r="E22" s="41">
        <f>ROUNDUP(('10進数版ステータス'!B49/20)+SUM('10進数版ステータス'!C49:J49),0)</f>
        <v>79</v>
      </c>
      <c r="F22" s="42">
        <f>ROUNDUP(('10進数版ステータス'!B49/20)+SUM('10進数版ステータス'!C49:O49),0)</f>
        <v>117</v>
      </c>
      <c r="G22" s="90"/>
      <c r="I22" s="72"/>
      <c r="J22" s="72"/>
      <c r="K22" s="72"/>
      <c r="L22" s="72"/>
      <c r="M22" s="72"/>
      <c r="N22" s="72"/>
      <c r="O22" s="72"/>
      <c r="P22" s="72"/>
      <c r="Q22" s="71"/>
    </row>
    <row r="23" spans="1:17" ht="13.5">
      <c r="A23" s="56">
        <v>22</v>
      </c>
      <c r="B23" s="81" t="s">
        <v>58</v>
      </c>
      <c r="C23" s="41">
        <f>SUM('10進数版ステータス'!C62:F62)</f>
        <v>32</v>
      </c>
      <c r="D23" s="41">
        <f>'10進数版ステータス'!H62+'10進数版ステータス'!J62</f>
        <v>18</v>
      </c>
      <c r="E23" s="41">
        <f>ROUNDUP(('10進数版ステータス'!B62/20)+SUM('10進数版ステータス'!C62:J62),0)</f>
        <v>79</v>
      </c>
      <c r="F23" s="42">
        <f>ROUNDUP(('10進数版ステータス'!B62/20)+SUM('10進数版ステータス'!C62:O62),0)</f>
        <v>113</v>
      </c>
      <c r="G23" s="91"/>
      <c r="I23" s="72"/>
      <c r="J23" s="72"/>
      <c r="K23" s="72"/>
      <c r="L23" s="72"/>
      <c r="M23" s="72"/>
      <c r="N23" s="72"/>
      <c r="O23" s="72"/>
      <c r="P23" s="72"/>
      <c r="Q23" s="71"/>
    </row>
    <row r="24" spans="1:17" ht="13.5">
      <c r="A24" s="56">
        <v>23</v>
      </c>
      <c r="B24" s="80" t="s">
        <v>52</v>
      </c>
      <c r="C24" s="41">
        <f>SUM('10進数版ステータス'!C55:F55)</f>
        <v>36</v>
      </c>
      <c r="D24" s="41">
        <f>'10進数版ステータス'!H55+'10進数版ステータス'!J55</f>
        <v>18</v>
      </c>
      <c r="E24" s="41">
        <f>ROUNDUP(('10進数版ステータス'!B55/20)+SUM('10進数版ステータス'!C55:J55),0)</f>
        <v>78</v>
      </c>
      <c r="F24" s="42">
        <f>ROUNDUP(('10進数版ステータス'!B55/20)+SUM('10進数版ステータス'!C55:O55),0)</f>
        <v>112</v>
      </c>
      <c r="G24" s="91"/>
      <c r="I24" s="72"/>
      <c r="J24" s="72"/>
      <c r="K24" s="72"/>
      <c r="L24" s="72"/>
      <c r="M24" s="72"/>
      <c r="N24" s="72"/>
      <c r="O24" s="72"/>
      <c r="P24" s="72"/>
      <c r="Q24" s="71"/>
    </row>
    <row r="25" spans="1:17" ht="13.5">
      <c r="A25" s="56">
        <v>24</v>
      </c>
      <c r="B25" s="76" t="s">
        <v>26</v>
      </c>
      <c r="C25" s="41">
        <f>SUM('10進数版ステータス'!C26:F26)</f>
        <v>48</v>
      </c>
      <c r="D25" s="41">
        <f>'10進数版ステータス'!H26+'10進数版ステータス'!J26</f>
        <v>8</v>
      </c>
      <c r="E25" s="41">
        <f>ROUNDUP(('10進数版ステータス'!B26/20)+SUM('10進数版ステータス'!C26:J26),0)</f>
        <v>77</v>
      </c>
      <c r="F25" s="42">
        <f>ROUNDUP(('10進数版ステータス'!B26/20)+SUM('10進数版ステータス'!C26:O26),0)</f>
        <v>113</v>
      </c>
      <c r="G25" s="91"/>
      <c r="I25" s="72"/>
      <c r="J25" s="72"/>
      <c r="K25" s="72"/>
      <c r="L25" s="72"/>
      <c r="M25" s="72"/>
      <c r="N25" s="72"/>
      <c r="O25" s="72"/>
      <c r="P25" s="72"/>
      <c r="Q25" s="71"/>
    </row>
    <row r="26" spans="1:17" ht="13.5">
      <c r="A26" s="56">
        <v>25</v>
      </c>
      <c r="B26" s="79" t="s">
        <v>44</v>
      </c>
      <c r="C26" s="41">
        <f>SUM('10進数版ステータス'!C47:F47)</f>
        <v>33</v>
      </c>
      <c r="D26" s="41">
        <f>'10進数版ステータス'!H47+'10進数版ステータス'!J47</f>
        <v>18</v>
      </c>
      <c r="E26" s="41">
        <f>ROUNDUP(('10進数版ステータス'!B47/20)+SUM('10進数版ステータス'!C47:J47),0)</f>
        <v>77</v>
      </c>
      <c r="F26" s="42">
        <f>ROUNDUP(('10進数版ステータス'!B47/20)+SUM('10進数版ステータス'!C47:O47),0)</f>
        <v>107</v>
      </c>
      <c r="G26" s="91"/>
      <c r="I26" s="72"/>
      <c r="J26" s="72"/>
      <c r="K26" s="72"/>
      <c r="L26" s="72"/>
      <c r="M26" s="72"/>
      <c r="N26" s="72"/>
      <c r="O26" s="72"/>
      <c r="P26" s="72"/>
      <c r="Q26" s="71"/>
    </row>
    <row r="27" spans="1:17" ht="13.5">
      <c r="A27" s="56">
        <v>26</v>
      </c>
      <c r="B27" s="81" t="s">
        <v>59</v>
      </c>
      <c r="C27" s="41">
        <f>SUM('10進数版ステータス'!C63:F63)</f>
        <v>39</v>
      </c>
      <c r="D27" s="41">
        <f>'10進数版ステータス'!H63+'10進数版ステータス'!J63</f>
        <v>16</v>
      </c>
      <c r="E27" s="41">
        <f>ROUNDUP(('10進数版ステータス'!B63/20)+SUM('10進数版ステータス'!C63:J63),0)</f>
        <v>76</v>
      </c>
      <c r="F27" s="42">
        <f>ROUNDUP(('10進数版ステータス'!B63/20)+SUM('10進数版ステータス'!C63:O63),0)</f>
        <v>110</v>
      </c>
      <c r="G27" s="91"/>
      <c r="I27" s="72"/>
      <c r="J27" s="72"/>
      <c r="K27" s="72"/>
      <c r="L27" s="72"/>
      <c r="M27" s="72"/>
      <c r="N27" s="72"/>
      <c r="O27" s="72"/>
      <c r="P27" s="72"/>
      <c r="Q27" s="71"/>
    </row>
    <row r="28" spans="1:17" ht="13.5">
      <c r="A28" s="56">
        <v>27</v>
      </c>
      <c r="B28" s="74" t="s">
        <v>14</v>
      </c>
      <c r="C28" s="41">
        <f>SUM('10進数版ステータス'!C12:F12)</f>
        <v>37</v>
      </c>
      <c r="D28" s="41">
        <f>'10進数版ステータス'!H12+'10進数版ステータス'!J12</f>
        <v>20</v>
      </c>
      <c r="E28" s="41">
        <f>ROUNDUP(('10進数版ステータス'!B12/20)+SUM('10進数版ステータス'!C12:J12),0)</f>
        <v>76</v>
      </c>
      <c r="F28" s="42">
        <f>ROUNDUP(('10進数版ステータス'!B12/20)+SUM('10進数版ステータス'!C12:O12),0)</f>
        <v>104</v>
      </c>
      <c r="G28" s="91"/>
      <c r="I28" s="72"/>
      <c r="J28" s="72"/>
      <c r="K28" s="72"/>
      <c r="L28" s="72"/>
      <c r="M28" s="72"/>
      <c r="N28" s="72"/>
      <c r="O28" s="72"/>
      <c r="P28" s="72"/>
      <c r="Q28" s="71"/>
    </row>
    <row r="29" spans="1:17" ht="13.5">
      <c r="A29" s="56">
        <v>28</v>
      </c>
      <c r="B29" s="74" t="s">
        <v>16</v>
      </c>
      <c r="C29" s="41">
        <f>SUM('10進数版ステータス'!C14:F14)</f>
        <v>33</v>
      </c>
      <c r="D29" s="41">
        <f>'10進数版ステータス'!H14+'10進数版ステータス'!J14</f>
        <v>18</v>
      </c>
      <c r="E29" s="41">
        <f>ROUNDUP(('10進数版ステータス'!B14/20)+SUM('10進数版ステータス'!C14:J14),0)</f>
        <v>76</v>
      </c>
      <c r="F29" s="42">
        <f>ROUNDUP(('10進数版ステータス'!B14/20)+SUM('10進数版ステータス'!C14:O14),0)</f>
        <v>114</v>
      </c>
      <c r="G29" s="95"/>
      <c r="I29" s="72"/>
      <c r="J29" s="72"/>
      <c r="K29" s="72"/>
      <c r="L29" s="72"/>
      <c r="M29" s="72"/>
      <c r="N29" s="72"/>
      <c r="O29" s="72"/>
      <c r="P29" s="72"/>
      <c r="Q29" s="71"/>
    </row>
    <row r="30" spans="1:17" ht="13.5">
      <c r="A30" s="56">
        <v>29</v>
      </c>
      <c r="B30" s="80" t="s">
        <v>53</v>
      </c>
      <c r="C30" s="41">
        <f>SUM('10進数版ステータス'!C56:F56)</f>
        <v>37</v>
      </c>
      <c r="D30" s="41">
        <f>'10進数版ステータス'!H56+'10進数版ステータス'!J56</f>
        <v>14</v>
      </c>
      <c r="E30" s="41">
        <f>ROUNDUP(('10進数版ステータス'!B56/20)+SUM('10進数版ステータス'!C56:J56),0)</f>
        <v>75</v>
      </c>
      <c r="F30" s="42">
        <f>ROUNDUP(('10進数版ステータス'!B56/20)+SUM('10進数版ステータス'!C56:O56),0)</f>
        <v>105</v>
      </c>
      <c r="G30" s="95"/>
      <c r="I30" s="72"/>
      <c r="J30" s="72"/>
      <c r="K30" s="72"/>
      <c r="L30" s="72"/>
      <c r="M30" s="72"/>
      <c r="N30" s="72"/>
      <c r="O30" s="72"/>
      <c r="P30" s="72"/>
      <c r="Q30" s="71"/>
    </row>
    <row r="31" spans="1:17" ht="13.5">
      <c r="A31" s="56">
        <v>30</v>
      </c>
      <c r="B31" s="78" t="s">
        <v>39</v>
      </c>
      <c r="C31" s="41">
        <f>SUM('10進数版ステータス'!C41:F41)</f>
        <v>33</v>
      </c>
      <c r="D31" s="41">
        <f>'10進数版ステータス'!H41+'10進数版ステータス'!J41</f>
        <v>16</v>
      </c>
      <c r="E31" s="41">
        <f>ROUNDUP(('10進数版ステータス'!B41/20)+SUM('10進数版ステータス'!C41:J41),0)</f>
        <v>75</v>
      </c>
      <c r="F31" s="42">
        <f>ROUNDUP(('10進数版ステータス'!B41/20)+SUM('10進数版ステータス'!C41:O41),0)</f>
        <v>109</v>
      </c>
      <c r="G31" s="95"/>
      <c r="I31" s="72"/>
      <c r="J31" s="72"/>
      <c r="K31" s="72"/>
      <c r="L31" s="72"/>
      <c r="M31" s="72"/>
      <c r="N31" s="72"/>
      <c r="O31" s="72"/>
      <c r="P31" s="72"/>
      <c r="Q31" s="71"/>
    </row>
    <row r="32" spans="1:17" ht="13.5">
      <c r="A32" s="56">
        <v>31</v>
      </c>
      <c r="B32" s="79" t="s">
        <v>47</v>
      </c>
      <c r="C32" s="41">
        <f>SUM('10進数版ステータス'!C50:F50)</f>
        <v>28</v>
      </c>
      <c r="D32" s="41">
        <f>'10進数版ステータス'!H50+'10進数版ステータス'!J50</f>
        <v>14</v>
      </c>
      <c r="E32" s="41">
        <f>ROUNDUP(('10進数版ステータス'!B50/20)+SUM('10進数版ステータス'!C50:J50),0)</f>
        <v>75</v>
      </c>
      <c r="F32" s="42">
        <f>ROUNDUP(('10進数版ステータス'!B50/20)+SUM('10進数版ステータス'!C50:O50),0)</f>
        <v>121</v>
      </c>
      <c r="G32" s="95"/>
      <c r="I32" s="72"/>
      <c r="J32" s="72"/>
      <c r="K32" s="72"/>
      <c r="L32" s="72"/>
      <c r="M32" s="72"/>
      <c r="N32" s="72"/>
      <c r="O32" s="72"/>
      <c r="P32" s="72"/>
      <c r="Q32" s="71"/>
    </row>
    <row r="33" spans="1:17" ht="13.5">
      <c r="A33" s="56">
        <v>32</v>
      </c>
      <c r="B33" s="77" t="s">
        <v>32</v>
      </c>
      <c r="C33" s="41">
        <f>SUM('10進数版ステータス'!C32:F32)</f>
        <v>30</v>
      </c>
      <c r="D33" s="41">
        <f>'10進数版ステータス'!H32+'10進数版ステータス'!J32</f>
        <v>20</v>
      </c>
      <c r="E33" s="41">
        <f>ROUNDUP(('10進数版ステータス'!B32/20)+SUM('10進数版ステータス'!C32:J32),0)</f>
        <v>74</v>
      </c>
      <c r="F33" s="42">
        <f>ROUNDUP(('10進数版ステータス'!B32/20)+SUM('10進数版ステータス'!C32:O32),0)</f>
        <v>110</v>
      </c>
      <c r="G33" s="95"/>
      <c r="I33" s="72"/>
      <c r="J33" s="72"/>
      <c r="K33" s="72"/>
      <c r="L33" s="72"/>
      <c r="M33" s="72"/>
      <c r="N33" s="72"/>
      <c r="O33" s="72"/>
      <c r="P33" s="72"/>
      <c r="Q33" s="71"/>
    </row>
    <row r="34" spans="1:17" ht="13.5">
      <c r="A34" s="56">
        <v>33</v>
      </c>
      <c r="B34" s="73" t="s">
        <v>5</v>
      </c>
      <c r="C34" s="41">
        <f>SUM('10進数版ステータス'!C4:F4)</f>
        <v>29</v>
      </c>
      <c r="D34" s="41">
        <f>'10進数版ステータス'!H4+'10進数版ステータス'!J4</f>
        <v>16</v>
      </c>
      <c r="E34" s="41">
        <f>ROUNDUP(('10進数版ステータス'!B4/20)+SUM('10進数版ステータス'!C4:J4),0)</f>
        <v>73</v>
      </c>
      <c r="F34" s="42">
        <f>ROUNDUP(('10進数版ステータス'!B4/20)+SUM('10進数版ステータス'!C4:O4),0)</f>
        <v>109</v>
      </c>
      <c r="G34" s="95"/>
      <c r="I34" s="72"/>
      <c r="J34" s="72"/>
      <c r="K34" s="72"/>
      <c r="L34" s="72"/>
      <c r="M34" s="72"/>
      <c r="N34" s="72"/>
      <c r="O34" s="72"/>
      <c r="P34" s="72"/>
      <c r="Q34" s="71"/>
    </row>
    <row r="35" spans="1:17" ht="13.5">
      <c r="A35" s="56">
        <v>34</v>
      </c>
      <c r="B35" s="79" t="s">
        <v>43</v>
      </c>
      <c r="C35" s="41">
        <f>SUM('10進数版ステータス'!C46:F46)</f>
        <v>26</v>
      </c>
      <c r="D35" s="41">
        <f>'10進数版ステータス'!H46+'10進数版ステータス'!J46</f>
        <v>20</v>
      </c>
      <c r="E35" s="41">
        <f>ROUNDUP(('10進数版ステータス'!B46/20)+SUM('10進数版ステータス'!C46:J46),0)</f>
        <v>73</v>
      </c>
      <c r="F35" s="42">
        <f>ROUNDUP(('10進数版ステータス'!B46/20)+SUM('10進数版ステータス'!C46:O46),0)</f>
        <v>113</v>
      </c>
      <c r="G35" s="96"/>
      <c r="J35" s="72"/>
      <c r="K35" s="72"/>
      <c r="L35" s="72"/>
      <c r="M35" s="72"/>
      <c r="N35" s="72"/>
      <c r="O35" s="72"/>
      <c r="P35" s="72"/>
      <c r="Q35" s="71"/>
    </row>
    <row r="36" spans="1:17" ht="13.5">
      <c r="A36" s="56">
        <v>35</v>
      </c>
      <c r="B36" s="79" t="s">
        <v>42</v>
      </c>
      <c r="C36" s="41">
        <f>SUM('10進数版ステータス'!C45:F45)</f>
        <v>30</v>
      </c>
      <c r="D36" s="41">
        <f>'10進数版ステータス'!H45+'10進数版ステータス'!J45</f>
        <v>20</v>
      </c>
      <c r="E36" s="41">
        <f>ROUNDUP(('10進数版ステータス'!B45/20)+SUM('10進数版ステータス'!C45:J45),0)</f>
        <v>72</v>
      </c>
      <c r="F36" s="42">
        <f>ROUNDUP(('10進数版ステータス'!B45/20)+SUM('10進数版ステータス'!C45:O45),0)</f>
        <v>106</v>
      </c>
      <c r="G36" s="96"/>
      <c r="J36" s="72"/>
      <c r="K36" s="72"/>
      <c r="L36" s="72"/>
      <c r="M36" s="72"/>
      <c r="N36" s="72"/>
      <c r="O36" s="72"/>
      <c r="P36" s="72"/>
      <c r="Q36" s="71"/>
    </row>
    <row r="37" spans="1:17" ht="13.5">
      <c r="A37" s="56">
        <v>36</v>
      </c>
      <c r="B37" s="77" t="s">
        <v>33</v>
      </c>
      <c r="C37" s="41">
        <f>SUM('10進数版ステータス'!C33:F33)</f>
        <v>26</v>
      </c>
      <c r="D37" s="41">
        <f>'10進数版ステータス'!H33+'10進数版ステータス'!J33</f>
        <v>18</v>
      </c>
      <c r="E37" s="41">
        <f>ROUNDUP(('10進数版ステータス'!B33/20)+SUM('10進数版ステータス'!C33:J33),0)</f>
        <v>71</v>
      </c>
      <c r="F37" s="42">
        <f>ROUNDUP(('10進数版ステータス'!B33/20)+SUM('10進数版ステータス'!C33:O33),0)</f>
        <v>101</v>
      </c>
      <c r="G37" s="96"/>
      <c r="J37" s="72"/>
      <c r="K37" s="72"/>
      <c r="L37" s="72"/>
      <c r="M37" s="72"/>
      <c r="N37" s="72"/>
      <c r="O37" s="72"/>
      <c r="P37" s="72"/>
      <c r="Q37" s="71"/>
    </row>
    <row r="38" spans="1:17" ht="13.5">
      <c r="A38" s="56">
        <v>37</v>
      </c>
      <c r="B38" s="73" t="s">
        <v>6</v>
      </c>
      <c r="C38" s="41">
        <f>SUM('10進数版ステータス'!C5:F5)</f>
        <v>28</v>
      </c>
      <c r="D38" s="41">
        <f>'10進数版ステータス'!H5+'10進数版ステータス'!J5</f>
        <v>16</v>
      </c>
      <c r="E38" s="41">
        <f>ROUNDUP(('10進数版ステータス'!B5/20)+SUM('10進数版ステータス'!C5:J5),0)</f>
        <v>70</v>
      </c>
      <c r="F38" s="42">
        <f>ROUNDUP(('10進数版ステータス'!B5/20)+SUM('10進数版ステータス'!C5:O5),0)</f>
        <v>104</v>
      </c>
      <c r="G38" s="96"/>
      <c r="J38" s="72"/>
      <c r="K38" s="72"/>
      <c r="L38" s="72"/>
      <c r="M38" s="72"/>
      <c r="N38" s="72"/>
      <c r="O38" s="72"/>
      <c r="P38" s="72"/>
      <c r="Q38" s="71"/>
    </row>
    <row r="39" spans="1:17" ht="13.5">
      <c r="A39" s="56">
        <v>38</v>
      </c>
      <c r="B39" s="77" t="s">
        <v>21</v>
      </c>
      <c r="C39" s="41">
        <f>SUM('10進数版ステータス'!C35:F35)</f>
        <v>26</v>
      </c>
      <c r="D39" s="41">
        <f>'10進数版ステータス'!H35+'10進数版ステータス'!J35</f>
        <v>12</v>
      </c>
      <c r="E39" s="41">
        <f>ROUNDUP(('10進数版ステータス'!B35/20)+SUM('10進数版ステータス'!C35:J35),0)</f>
        <v>70</v>
      </c>
      <c r="F39" s="42">
        <f>ROUNDUP(('10進数版ステータス'!B35/20)+SUM('10進数版ステータス'!C35:O35),0)</f>
        <v>116</v>
      </c>
      <c r="G39" s="96"/>
      <c r="J39" s="72"/>
      <c r="K39" s="72"/>
      <c r="L39" s="72"/>
      <c r="M39" s="72"/>
      <c r="N39" s="72"/>
      <c r="O39" s="72"/>
      <c r="P39" s="72"/>
      <c r="Q39" s="71"/>
    </row>
    <row r="40" spans="1:17" ht="13.5">
      <c r="A40" s="56">
        <v>39</v>
      </c>
      <c r="B40" s="76" t="s">
        <v>28</v>
      </c>
      <c r="C40" s="41">
        <f>SUM('10進数版ステータス'!C28:F28)</f>
        <v>32</v>
      </c>
      <c r="D40" s="41">
        <f>'10進数版ステータス'!H28+'10進数版ステータス'!J28</f>
        <v>18</v>
      </c>
      <c r="E40" s="41">
        <f>ROUNDUP(('10進数版ステータス'!B28/20)+SUM('10進数版ステータス'!C28:J28),0)</f>
        <v>69</v>
      </c>
      <c r="F40" s="42">
        <f>ROUNDUP(('10進数版ステータス'!B28/20)+SUM('10進数版ステータス'!C28:O28),0)</f>
        <v>103</v>
      </c>
      <c r="G40" s="96"/>
      <c r="J40" s="72"/>
      <c r="K40" s="72"/>
      <c r="L40" s="72"/>
      <c r="M40" s="72"/>
      <c r="N40" s="72"/>
      <c r="O40" s="72"/>
      <c r="P40" s="72"/>
      <c r="Q40" s="71"/>
    </row>
    <row r="41" spans="1:17" ht="13.5">
      <c r="A41" s="56">
        <v>40</v>
      </c>
      <c r="B41" s="74" t="s">
        <v>15</v>
      </c>
      <c r="C41" s="41">
        <f>SUM('10進数版ステータス'!C13:F13)</f>
        <v>24</v>
      </c>
      <c r="D41" s="41">
        <f>'10進数版ステータス'!H13+'10進数版ステータス'!J13</f>
        <v>14</v>
      </c>
      <c r="E41" s="41">
        <f>ROUNDUP(('10進数版ステータス'!B13/20)+SUM('10進数版ステータス'!C13:J13),0)</f>
        <v>69</v>
      </c>
      <c r="F41" s="42">
        <f>ROUNDUP(('10進数版ステータス'!B13/20)+SUM('10進数版ステータス'!C13:O13),0)</f>
        <v>109</v>
      </c>
      <c r="G41" s="94"/>
      <c r="I41" s="72"/>
      <c r="J41" s="72"/>
      <c r="K41" s="72"/>
      <c r="L41" s="72"/>
      <c r="M41" s="72"/>
      <c r="N41" s="72"/>
      <c r="O41" s="72"/>
      <c r="P41" s="72"/>
      <c r="Q41" s="71"/>
    </row>
    <row r="42" spans="1:17" ht="13.5">
      <c r="A42" s="56">
        <v>41</v>
      </c>
      <c r="B42" s="77" t="s">
        <v>34</v>
      </c>
      <c r="C42" s="41">
        <f>SUM('10進数版ステータス'!C34:F34)</f>
        <v>22</v>
      </c>
      <c r="D42" s="41">
        <f>'10進数版ステータス'!H34+'10進数版ステータス'!J34</f>
        <v>16</v>
      </c>
      <c r="E42" s="41">
        <f>ROUNDUP(('10進数版ステータス'!B34/20)+SUM('10進数版ステータス'!C34:J34),0)</f>
        <v>69</v>
      </c>
      <c r="F42" s="42">
        <f>ROUNDUP(('10進数版ステータス'!B34/20)+SUM('10進数版ステータス'!C34:O34),0)</f>
        <v>101</v>
      </c>
      <c r="G42" s="94"/>
      <c r="I42" s="72"/>
      <c r="J42" s="72"/>
      <c r="K42" s="72"/>
      <c r="L42" s="72"/>
      <c r="M42" s="72"/>
      <c r="N42" s="72"/>
      <c r="O42" s="72"/>
      <c r="P42" s="72"/>
      <c r="Q42" s="71"/>
    </row>
    <row r="43" spans="1:17" ht="13.5">
      <c r="A43" s="56">
        <v>42</v>
      </c>
      <c r="B43" s="78" t="s">
        <v>38</v>
      </c>
      <c r="C43" s="41">
        <f>SUM('10進数版ステータス'!C40:F40)</f>
        <v>27</v>
      </c>
      <c r="D43" s="41">
        <f>'10進数版ステータス'!H40+'10進数版ステータス'!J40</f>
        <v>16</v>
      </c>
      <c r="E43" s="41">
        <f>ROUNDUP(('10進数版ステータス'!B40/20)+SUM('10進数版ステータス'!C40:J40),0)</f>
        <v>67</v>
      </c>
      <c r="F43" s="42">
        <f>ROUNDUP(('10進数版ステータス'!B40/20)+SUM('10進数版ステータス'!C40:O40),0)</f>
        <v>97</v>
      </c>
      <c r="G43" s="94"/>
      <c r="I43" s="72"/>
      <c r="J43" s="72"/>
      <c r="K43" s="72"/>
      <c r="L43" s="72"/>
      <c r="M43" s="72"/>
      <c r="N43" s="72"/>
      <c r="O43" s="72"/>
      <c r="P43" s="72"/>
      <c r="Q43" s="71"/>
    </row>
    <row r="44" spans="1:17" ht="13.5">
      <c r="A44" s="56">
        <v>43</v>
      </c>
      <c r="B44" s="73" t="s">
        <v>10</v>
      </c>
      <c r="C44" s="41">
        <f>SUM('10進数版ステータス'!C7:F7)</f>
        <v>32</v>
      </c>
      <c r="D44" s="41">
        <f>'10進数版ステータス'!H7+'10進数版ステータス'!J7</f>
        <v>16</v>
      </c>
      <c r="E44" s="41">
        <f>ROUNDUP(('10進数版ステータス'!B7/20)+SUM('10進数版ステータス'!C7:J7),0)</f>
        <v>66</v>
      </c>
      <c r="F44" s="42">
        <f>ROUNDUP(('10進数版ステータス'!B7/20)+SUM('10進数版ステータス'!C7:O7),0)</f>
        <v>98</v>
      </c>
      <c r="G44" s="94"/>
      <c r="I44" s="72"/>
      <c r="J44" s="72"/>
      <c r="K44" s="72"/>
      <c r="L44" s="72"/>
      <c r="M44" s="72"/>
      <c r="N44" s="72"/>
      <c r="O44" s="72"/>
      <c r="P44" s="72"/>
      <c r="Q44" s="71"/>
    </row>
    <row r="45" spans="1:17" ht="13.5">
      <c r="A45" s="56">
        <v>44</v>
      </c>
      <c r="B45" s="77" t="s">
        <v>35</v>
      </c>
      <c r="C45" s="41">
        <f>SUM('10進数版ステータス'!C36:F36)</f>
        <v>26</v>
      </c>
      <c r="D45" s="41">
        <f>'10進数版ステータス'!H36+'10進数版ステータス'!J36</f>
        <v>14</v>
      </c>
      <c r="E45" s="41">
        <f>ROUNDUP(('10進数版ステータス'!B36/20)+SUM('10進数版ステータス'!C36:J36),0)</f>
        <v>64</v>
      </c>
      <c r="F45" s="42">
        <f>ROUNDUP(('10進数版ステータス'!B36/20)+SUM('10進数版ステータス'!C36:O36),0)</f>
        <v>98</v>
      </c>
      <c r="G45" s="94"/>
      <c r="I45" s="72"/>
      <c r="J45" s="72"/>
      <c r="K45" s="72"/>
      <c r="L45" s="72"/>
      <c r="M45" s="72"/>
      <c r="N45" s="72"/>
      <c r="O45" s="72"/>
      <c r="P45" s="72"/>
      <c r="Q45" s="71"/>
    </row>
    <row r="46" spans="1:17" ht="13.5">
      <c r="A46" s="56">
        <v>45</v>
      </c>
      <c r="B46" s="75" t="s">
        <v>20</v>
      </c>
      <c r="C46" s="41">
        <f>SUM('10進数版ステータス'!C19:F19)</f>
        <v>24</v>
      </c>
      <c r="D46" s="41">
        <f>'10進数版ステータス'!H19+'10進数版ステータス'!J19</f>
        <v>10</v>
      </c>
      <c r="E46" s="41">
        <f>ROUNDUP(('10進数版ステータス'!B19/20)+SUM('10進数版ステータス'!C19:J19),0)</f>
        <v>64</v>
      </c>
      <c r="F46" s="42">
        <f>ROUNDUP(('10進数版ステータス'!B19/20)+SUM('10進数版ステータス'!C19:O19),0)</f>
        <v>92</v>
      </c>
      <c r="G46" s="94"/>
      <c r="I46" s="72"/>
      <c r="J46" s="72"/>
      <c r="K46" s="72"/>
      <c r="L46" s="72"/>
      <c r="M46" s="72"/>
      <c r="N46" s="72"/>
      <c r="O46" s="72"/>
      <c r="P46" s="72"/>
      <c r="Q46" s="71"/>
    </row>
    <row r="47" spans="1:17" ht="13.5">
      <c r="A47" s="56">
        <v>46</v>
      </c>
      <c r="B47" s="78" t="s">
        <v>41</v>
      </c>
      <c r="C47" s="41">
        <f>SUM('10進数版ステータス'!C43:F43)</f>
        <v>24</v>
      </c>
      <c r="D47" s="41">
        <f>'10進数版ステータス'!H43+'10進数版ステータス'!J43</f>
        <v>14</v>
      </c>
      <c r="E47" s="41">
        <f>ROUNDUP(('10進数版ステータス'!B43/20)+SUM('10進数版ステータス'!C43:J43),0)</f>
        <v>62</v>
      </c>
      <c r="F47" s="42">
        <f>ROUNDUP(('10進数版ステータス'!B43/20)+SUM('10進数版ステータス'!C43:O43),0)</f>
        <v>98</v>
      </c>
      <c r="G47" s="93"/>
      <c r="I47" s="72"/>
      <c r="J47" s="72"/>
      <c r="K47" s="72"/>
      <c r="L47" s="72"/>
      <c r="M47" s="72"/>
      <c r="N47" s="72"/>
      <c r="O47" s="72"/>
      <c r="P47" s="72"/>
      <c r="Q47" s="71"/>
    </row>
    <row r="48" spans="1:17" ht="13.5">
      <c r="A48" s="56">
        <v>47</v>
      </c>
      <c r="B48" s="75" t="s">
        <v>23</v>
      </c>
      <c r="C48" s="41">
        <f>SUM('10進数版ステータス'!C22:F22)</f>
        <v>20</v>
      </c>
      <c r="D48" s="41">
        <f>'10進数版ステータス'!H22+'10進数版ステータス'!J22</f>
        <v>16</v>
      </c>
      <c r="E48" s="41">
        <f>ROUNDUP(('10進数版ステータス'!B22/20)+SUM('10進数版ステータス'!C22:J22),0)</f>
        <v>61</v>
      </c>
      <c r="F48" s="42">
        <f>ROUNDUP(('10進数版ステータス'!B22/20)+SUM('10進数版ステータス'!C22:O22),0)</f>
        <v>99</v>
      </c>
      <c r="G48" s="93"/>
      <c r="I48" s="72"/>
      <c r="J48" s="72"/>
      <c r="K48" s="72"/>
      <c r="L48" s="72"/>
      <c r="M48" s="72"/>
      <c r="N48" s="72"/>
      <c r="O48" s="72"/>
      <c r="P48" s="72"/>
      <c r="Q48" s="71"/>
    </row>
    <row r="49" spans="1:17" ht="13.5">
      <c r="A49" s="56">
        <v>48</v>
      </c>
      <c r="B49" s="78" t="s">
        <v>40</v>
      </c>
      <c r="C49" s="41">
        <f>SUM('10進数版ステータス'!C42:F42)</f>
        <v>22</v>
      </c>
      <c r="D49" s="41">
        <f>'10進数版ステータス'!H42+'10進数版ステータス'!J42</f>
        <v>14</v>
      </c>
      <c r="E49" s="41">
        <f>ROUNDUP(('10進数版ステータス'!B42/20)+SUM('10進数版ステータス'!C42:J42),0)</f>
        <v>60</v>
      </c>
      <c r="F49" s="42">
        <f>ROUNDUP(('10進数版ステータス'!B42/20)+SUM('10進数版ステータス'!C42:O42),0)</f>
        <v>96</v>
      </c>
      <c r="G49" s="93"/>
      <c r="I49" s="72"/>
      <c r="J49" s="72"/>
      <c r="K49" s="72"/>
      <c r="L49" s="72"/>
      <c r="M49" s="72"/>
      <c r="N49" s="72"/>
      <c r="O49" s="72"/>
      <c r="P49" s="72"/>
      <c r="Q49" s="71"/>
    </row>
    <row r="50" spans="1:17" ht="13.5">
      <c r="A50" s="56">
        <v>49</v>
      </c>
      <c r="B50" s="74" t="s">
        <v>17</v>
      </c>
      <c r="C50" s="41">
        <f>SUM('10進数版ステータス'!C15:F15)</f>
        <v>20</v>
      </c>
      <c r="D50" s="41">
        <f>'10進数版ステータス'!H15+'10進数版ステータス'!J15</f>
        <v>16</v>
      </c>
      <c r="E50" s="41">
        <f>ROUNDUP(('10進数版ステータス'!B15/20)+SUM('10進数版ステータス'!C15:J15),0)</f>
        <v>59</v>
      </c>
      <c r="F50" s="42">
        <f>ROUNDUP(('10進数版ステータス'!B15/20)+SUM('10進数版ステータス'!C15:O15),0)</f>
        <v>89</v>
      </c>
      <c r="G50" s="93"/>
      <c r="I50" s="72"/>
      <c r="J50" s="72"/>
      <c r="K50" s="72"/>
      <c r="L50" s="72"/>
      <c r="M50" s="72"/>
      <c r="N50" s="72"/>
      <c r="O50" s="72"/>
      <c r="P50" s="72"/>
      <c r="Q50" s="71"/>
    </row>
    <row r="51" spans="1:17" ht="13.5">
      <c r="A51" s="56">
        <v>50</v>
      </c>
      <c r="B51" s="80" t="s">
        <v>54</v>
      </c>
      <c r="C51" s="41">
        <f>SUM('10進数版ステータス'!C57:F57)</f>
        <v>24</v>
      </c>
      <c r="D51" s="41">
        <f>'10進数版ステータス'!H57+'10進数版ステータス'!J57</f>
        <v>12</v>
      </c>
      <c r="E51" s="41">
        <f>ROUNDUP(('10進数版ステータス'!B57/20)+SUM('10進数版ステータス'!C57:J57),0)</f>
        <v>58</v>
      </c>
      <c r="F51" s="42">
        <f>ROUNDUP(('10進数版ステータス'!B57/20)+SUM('10進数版ステータス'!C57:O57),0)</f>
        <v>88</v>
      </c>
      <c r="G51" s="93"/>
      <c r="I51" s="72"/>
      <c r="J51" s="72"/>
      <c r="K51" s="72"/>
      <c r="L51" s="72"/>
      <c r="M51" s="72"/>
      <c r="N51" s="72"/>
      <c r="O51" s="72"/>
      <c r="P51" s="72"/>
      <c r="Q51" s="71"/>
    </row>
    <row r="52" spans="1:17" ht="13.5">
      <c r="A52" s="56">
        <v>51</v>
      </c>
      <c r="B52" s="76" t="s">
        <v>27</v>
      </c>
      <c r="C52" s="41">
        <f>SUM('10進数版ステータス'!C27:F27)</f>
        <v>16</v>
      </c>
      <c r="D52" s="41">
        <f>'10進数版ステータス'!H27+'10進数版ステータス'!J27</f>
        <v>12</v>
      </c>
      <c r="E52" s="41">
        <f>ROUNDUP(('10進数版ステータス'!B27/20)+SUM('10進数版ステータス'!C27:J27),0)</f>
        <v>56</v>
      </c>
      <c r="F52" s="42">
        <f>ROUNDUP(('10進数版ステータス'!B27/20)+SUM('10進数版ステータス'!C27:O27),0)</f>
        <v>92</v>
      </c>
      <c r="G52" s="93"/>
      <c r="I52" s="72"/>
      <c r="J52" s="72"/>
      <c r="K52" s="72"/>
      <c r="L52" s="72"/>
      <c r="M52" s="72"/>
      <c r="N52" s="72"/>
      <c r="O52" s="72"/>
      <c r="P52" s="72"/>
      <c r="Q52" s="71"/>
    </row>
    <row r="53" spans="1:17" ht="13.5">
      <c r="A53" s="56">
        <v>52</v>
      </c>
      <c r="B53" s="73" t="s">
        <v>11</v>
      </c>
      <c r="C53" s="41">
        <f>SUM('10進数版ステータス'!C8:F8)</f>
        <v>20</v>
      </c>
      <c r="D53" s="41">
        <f>'10進数版ステータス'!H8+'10進数版ステータス'!J8</f>
        <v>8</v>
      </c>
      <c r="E53" s="41">
        <f>ROUNDUP(('10進数版ステータス'!B8/20)+SUM('10進数版ステータス'!C8:J8),0)</f>
        <v>55</v>
      </c>
      <c r="F53" s="42">
        <f>ROUNDUP(('10進数版ステータス'!B8/20)+SUM('10進数版ステータス'!C8:O8),0)</f>
        <v>85</v>
      </c>
      <c r="G53" s="92"/>
      <c r="I53" s="72"/>
      <c r="J53" s="72"/>
      <c r="K53" s="72"/>
      <c r="L53" s="72"/>
      <c r="M53" s="72"/>
      <c r="N53" s="72"/>
      <c r="O53" s="72"/>
      <c r="P53" s="72"/>
      <c r="Q53" s="71"/>
    </row>
    <row r="54" spans="1:17" ht="13.5">
      <c r="A54" s="56">
        <v>53</v>
      </c>
      <c r="B54" s="76" t="s">
        <v>30</v>
      </c>
      <c r="C54" s="41">
        <f>SUM('10進数版ステータス'!C29:F29)</f>
        <v>18</v>
      </c>
      <c r="D54" s="41">
        <f>'10進数版ステータス'!H29+'10進数版ステータス'!J29</f>
        <v>12</v>
      </c>
      <c r="E54" s="41">
        <f>ROUNDUP(('10進数版ステータス'!B29/20)+SUM('10進数版ステータス'!C29:J29),0)</f>
        <v>53</v>
      </c>
      <c r="F54" s="42">
        <f>ROUNDUP(('10進数版ステータス'!B29/20)+SUM('10進数版ステータス'!C29:O29),0)</f>
        <v>91</v>
      </c>
      <c r="G54" s="92"/>
      <c r="I54" s="72"/>
      <c r="J54" s="72"/>
      <c r="K54" s="72"/>
      <c r="L54" s="72"/>
      <c r="M54" s="72"/>
      <c r="N54" s="72"/>
      <c r="O54" s="72"/>
      <c r="P54" s="72"/>
      <c r="Q54" s="71"/>
    </row>
    <row r="55" spans="1:17" ht="14.25" thickBot="1">
      <c r="A55" s="57">
        <v>54</v>
      </c>
      <c r="B55" s="85" t="s">
        <v>60</v>
      </c>
      <c r="C55" s="49">
        <f>SUM('10進数版ステータス'!C64:F64)</f>
        <v>10</v>
      </c>
      <c r="D55" s="49">
        <f>'10進数版ステータス'!H64+'10進数版ステータス'!J64</f>
        <v>12</v>
      </c>
      <c r="E55" s="49">
        <f>ROUNDUP(('10進数版ステータス'!B64/20)+SUM('10進数版ステータス'!C64:J64),0)</f>
        <v>39</v>
      </c>
      <c r="F55" s="50">
        <f>ROUNDUP(('10進数版ステータス'!B64/20)+SUM('10進数版ステータス'!C64:O64),0)</f>
        <v>67</v>
      </c>
      <c r="G55" s="92"/>
      <c r="I55" s="72"/>
      <c r="J55" s="72"/>
      <c r="K55" s="72"/>
      <c r="L55" s="72"/>
      <c r="M55" s="72"/>
      <c r="N55" s="72"/>
      <c r="O55" s="72"/>
      <c r="P55" s="72"/>
      <c r="Q55" s="71"/>
    </row>
    <row r="56" spans="7:17" ht="13.5"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1"/>
    </row>
    <row r="57" spans="3:17" ht="13.5">
      <c r="C57" s="1"/>
      <c r="D57" s="1"/>
      <c r="E57" s="1"/>
      <c r="F57" s="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2"/>
    </row>
    <row r="58" spans="3:17" ht="13.5">
      <c r="C58" s="1"/>
      <c r="D58" s="1"/>
      <c r="E58" s="1"/>
      <c r="F58" s="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2"/>
    </row>
    <row r="59" spans="3:17" ht="13.5">
      <c r="C59" s="1"/>
      <c r="D59" s="1"/>
      <c r="E59" s="1"/>
      <c r="F59" s="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2"/>
    </row>
    <row r="60" spans="3:17" ht="13.5">
      <c r="C60" s="1"/>
      <c r="D60" s="1"/>
      <c r="E60" s="1"/>
      <c r="F60" s="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2"/>
    </row>
    <row r="61" spans="3:17" ht="13.5">
      <c r="C61" s="59"/>
      <c r="D61" s="59"/>
      <c r="E61" s="59"/>
      <c r="F61" s="59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3:17" ht="13.5"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spans="3:17" ht="13.5">
      <c r="C63" s="41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2:17" ht="13.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</sheetData>
  <conditionalFormatting sqref="D57:F64 I41:I64 H56:H64 G41:G64 G3:G34 J3:O64 I3:I5 I7:I34">
    <cfRule type="cellIs" priority="1" dxfId="0" operator="greaterThanOrEqual" stopIfTrue="1">
      <formula>14</formula>
    </cfRule>
    <cfRule type="cellIs" priority="2" dxfId="1" operator="between" stopIfTrue="1">
      <formula>13</formula>
      <formula>12</formula>
    </cfRule>
    <cfRule type="cellIs" priority="3" dxfId="2" operator="between" stopIfTrue="1">
      <formula>11</formula>
      <formula>10</formula>
    </cfRule>
  </conditionalFormatting>
  <conditionalFormatting sqref="C57:C62 C64">
    <cfRule type="cellIs" priority="4" dxfId="0" operator="greaterThanOrEqual" stopIfTrue="1">
      <formula>255</formula>
    </cfRule>
    <cfRule type="cellIs" priority="5" dxfId="1" operator="between" stopIfTrue="1">
      <formula>254</formula>
      <formula>240</formula>
    </cfRule>
    <cfRule type="cellIs" priority="6" dxfId="2" operator="between" stopIfTrue="1">
      <formula>239</formula>
      <formula>220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kita2</cp:lastModifiedBy>
  <dcterms:created xsi:type="dcterms:W3CDTF">2013-01-27T10:01:50Z</dcterms:created>
  <dcterms:modified xsi:type="dcterms:W3CDTF">2013-02-03T05:42:08Z</dcterms:modified>
  <cp:category/>
  <cp:version/>
  <cp:contentType/>
  <cp:contentStatus/>
</cp:coreProperties>
</file>